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395"/>
  </bookViews>
  <sheets>
    <sheet name="Orçamento" sheetId="1" r:id="rId1"/>
  </sheets>
  <definedNames>
    <definedName name="_xlnm.Print_Area" localSheetId="0">Orçamento!$A$1:$K$421</definedName>
    <definedName name="_xlnm.Print_Titles" localSheetId="0">Orçamento!$A:$K,Orçamento!$11:$11</definedName>
  </definedNames>
  <calcPr calcId="124519"/>
</workbook>
</file>

<file path=xl/calcChain.xml><?xml version="1.0" encoding="utf-8"?>
<calcChain xmlns="http://schemas.openxmlformats.org/spreadsheetml/2006/main">
  <c r="H258" i="1"/>
  <c r="H161"/>
  <c r="H408"/>
  <c r="H407"/>
  <c r="H405"/>
  <c r="H400"/>
  <c r="H399"/>
  <c r="H397"/>
  <c r="H396"/>
  <c r="H395"/>
  <c r="H393"/>
  <c r="H389"/>
  <c r="H388"/>
  <c r="H382"/>
  <c r="H380"/>
  <c r="H378"/>
  <c r="H377"/>
  <c r="H375"/>
  <c r="H374"/>
  <c r="H373"/>
  <c r="H372"/>
  <c r="H371"/>
  <c r="H370"/>
  <c r="H369"/>
  <c r="H364"/>
  <c r="H363"/>
  <c r="H361"/>
  <c r="H360"/>
  <c r="H359"/>
  <c r="H358"/>
  <c r="H357"/>
  <c r="H356"/>
  <c r="H355"/>
  <c r="H354"/>
  <c r="H353"/>
  <c r="H352"/>
  <c r="H348"/>
  <c r="H345"/>
  <c r="H344"/>
  <c r="H341"/>
  <c r="H340"/>
  <c r="H335"/>
  <c r="H333"/>
  <c r="H332"/>
  <c r="H330"/>
  <c r="H329"/>
  <c r="H328"/>
  <c r="H326"/>
  <c r="H325"/>
  <c r="H324"/>
  <c r="H323"/>
  <c r="H322"/>
  <c r="H321"/>
  <c r="H320"/>
  <c r="H319"/>
  <c r="H318"/>
  <c r="H317"/>
  <c r="H312"/>
  <c r="H307"/>
  <c r="H306"/>
  <c r="H305"/>
  <c r="H303"/>
  <c r="H302"/>
  <c r="H301"/>
  <c r="H299"/>
  <c r="H298"/>
  <c r="H297"/>
  <c r="H295"/>
  <c r="H294"/>
  <c r="H293"/>
  <c r="H292"/>
  <c r="H291"/>
  <c r="H286"/>
  <c r="H285"/>
  <c r="H284"/>
  <c r="H282"/>
  <c r="H281"/>
  <c r="H279"/>
  <c r="H277"/>
  <c r="H276"/>
  <c r="H275"/>
  <c r="H274"/>
  <c r="H273"/>
  <c r="H272"/>
  <c r="H271"/>
  <c r="H269"/>
  <c r="H268"/>
  <c r="H267"/>
  <c r="H266"/>
  <c r="H264"/>
  <c r="H263"/>
  <c r="H256"/>
  <c r="H255"/>
  <c r="H254"/>
  <c r="H253"/>
  <c r="H252"/>
  <c r="H251"/>
  <c r="H250"/>
  <c r="H249"/>
  <c r="H248"/>
  <c r="H246"/>
  <c r="H245"/>
  <c r="H244"/>
  <c r="H243"/>
  <c r="H242"/>
  <c r="H241"/>
  <c r="H240"/>
  <c r="H239"/>
  <c r="H238"/>
  <c r="H237"/>
  <c r="H236"/>
  <c r="H235"/>
  <c r="H234"/>
  <c r="H233"/>
  <c r="H232"/>
  <c r="H231"/>
  <c r="H229"/>
  <c r="H228"/>
  <c r="H227"/>
  <c r="H226"/>
  <c r="H225"/>
  <c r="H223"/>
  <c r="H222"/>
  <c r="H221"/>
  <c r="H220"/>
  <c r="H219"/>
  <c r="H218"/>
  <c r="H217"/>
  <c r="H212"/>
  <c r="H211"/>
  <c r="H210"/>
  <c r="H209"/>
  <c r="H208"/>
  <c r="H207"/>
  <c r="H205"/>
  <c r="H204"/>
  <c r="H203"/>
  <c r="H202"/>
  <c r="H201"/>
  <c r="H200"/>
  <c r="H199"/>
  <c r="H197"/>
  <c r="H196"/>
  <c r="H191"/>
  <c r="H190"/>
  <c r="H189"/>
  <c r="H187"/>
  <c r="H186"/>
  <c r="H185"/>
  <c r="H184"/>
  <c r="H179"/>
  <c r="H178"/>
  <c r="H176"/>
  <c r="H175"/>
  <c r="H168"/>
  <c r="H169"/>
  <c r="H170"/>
  <c r="H167"/>
  <c r="H166"/>
  <c r="H165"/>
  <c r="H160"/>
  <c r="H159"/>
  <c r="H158"/>
  <c r="H157"/>
  <c r="H156"/>
  <c r="H154"/>
  <c r="H153"/>
  <c r="H152"/>
  <c r="H151"/>
  <c r="H150"/>
  <c r="H149"/>
  <c r="H148"/>
  <c r="H147"/>
  <c r="H146"/>
  <c r="H144"/>
  <c r="H142"/>
  <c r="H141"/>
  <c r="H140"/>
  <c r="H139"/>
  <c r="H134"/>
  <c r="H132"/>
  <c r="H128"/>
  <c r="H125"/>
  <c r="H124"/>
  <c r="H121"/>
  <c r="H120"/>
  <c r="H119"/>
  <c r="H118"/>
  <c r="H117"/>
  <c r="H116"/>
  <c r="H115"/>
  <c r="H114"/>
  <c r="H113"/>
  <c r="H106"/>
  <c r="H105"/>
  <c r="H104"/>
  <c r="H103"/>
  <c r="H102"/>
  <c r="H101"/>
  <c r="H96"/>
  <c r="H94"/>
  <c r="H93"/>
  <c r="H91"/>
  <c r="H89"/>
  <c r="H88"/>
  <c r="H87"/>
  <c r="H86"/>
  <c r="H85"/>
  <c r="H80"/>
  <c r="H78"/>
  <c r="H76"/>
  <c r="H75"/>
  <c r="H73"/>
  <c r="H72"/>
  <c r="H71"/>
  <c r="H66"/>
  <c r="H60"/>
  <c r="H61"/>
  <c r="H62"/>
  <c r="H63"/>
  <c r="H64"/>
  <c r="H59"/>
  <c r="H57"/>
  <c r="H15"/>
  <c r="H16"/>
  <c r="H17"/>
  <c r="H18"/>
  <c r="H19"/>
  <c r="H20"/>
  <c r="H21"/>
  <c r="H22"/>
  <c r="H23"/>
  <c r="H27"/>
  <c r="H28"/>
  <c r="H29"/>
  <c r="H30"/>
  <c r="H32"/>
  <c r="H33"/>
  <c r="H34"/>
  <c r="H36"/>
  <c r="H37"/>
  <c r="H38"/>
  <c r="H39"/>
  <c r="H40"/>
  <c r="H41"/>
  <c r="H44"/>
  <c r="H45"/>
  <c r="H46"/>
  <c r="H47"/>
  <c r="H48"/>
  <c r="H49"/>
  <c r="H50"/>
  <c r="H51"/>
  <c r="H52"/>
  <c r="H14"/>
  <c r="I364" l="1"/>
  <c r="I303"/>
  <c r="I302"/>
  <c r="I52"/>
  <c r="I51"/>
  <c r="I326"/>
  <c r="I389"/>
  <c r="I361"/>
  <c r="I360"/>
  <c r="I269"/>
  <c r="I106"/>
  <c r="I49"/>
  <c r="I408"/>
  <c r="I407"/>
  <c r="I405"/>
  <c r="I399"/>
  <c r="I397"/>
  <c r="I388"/>
  <c r="I377"/>
  <c r="I363"/>
  <c r="I356"/>
  <c r="I354"/>
  <c r="I341"/>
  <c r="I340"/>
  <c r="I335"/>
  <c r="I333"/>
  <c r="I332"/>
  <c r="I330"/>
  <c r="I325"/>
  <c r="I324"/>
  <c r="I323"/>
  <c r="I322"/>
  <c r="I321"/>
  <c r="I320"/>
  <c r="I319"/>
  <c r="I318"/>
  <c r="I317"/>
  <c r="I312"/>
  <c r="J313" s="1"/>
  <c r="I307"/>
  <c r="I306"/>
  <c r="I305"/>
  <c r="I301"/>
  <c r="I299"/>
  <c r="I298"/>
  <c r="I297"/>
  <c r="I295"/>
  <c r="I294"/>
  <c r="I293"/>
  <c r="I292"/>
  <c r="I291"/>
  <c r="I286"/>
  <c r="I285"/>
  <c r="I284"/>
  <c r="I282"/>
  <c r="I281"/>
  <c r="I277"/>
  <c r="I276"/>
  <c r="I275"/>
  <c r="I274"/>
  <c r="I273"/>
  <c r="I272"/>
  <c r="I271"/>
  <c r="I268"/>
  <c r="I267"/>
  <c r="I266"/>
  <c r="I264"/>
  <c r="I263"/>
  <c r="I256"/>
  <c r="I255"/>
  <c r="I254"/>
  <c r="I253"/>
  <c r="I252"/>
  <c r="I251"/>
  <c r="I250"/>
  <c r="I249"/>
  <c r="I248"/>
  <c r="I246"/>
  <c r="I245"/>
  <c r="I244"/>
  <c r="I243"/>
  <c r="I242"/>
  <c r="I241"/>
  <c r="I240"/>
  <c r="I239"/>
  <c r="I238"/>
  <c r="I237"/>
  <c r="I236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160"/>
  <c r="I212"/>
  <c r="I211"/>
  <c r="I210"/>
  <c r="I209"/>
  <c r="I208"/>
  <c r="I207"/>
  <c r="I191"/>
  <c r="I170"/>
  <c r="I169"/>
  <c r="I168"/>
  <c r="I167"/>
  <c r="I166"/>
  <c r="I165"/>
  <c r="I48"/>
  <c r="I159"/>
  <c r="I158"/>
  <c r="I157"/>
  <c r="I156"/>
  <c r="I149"/>
  <c r="I147"/>
  <c r="I144"/>
  <c r="I134"/>
  <c r="I96"/>
  <c r="I94"/>
  <c r="I93"/>
  <c r="I80"/>
  <c r="I78"/>
  <c r="I76"/>
  <c r="I75"/>
  <c r="I73"/>
  <c r="I72"/>
  <c r="I71"/>
  <c r="I47"/>
  <c r="I64"/>
  <c r="I63"/>
  <c r="I62"/>
  <c r="I61"/>
  <c r="I60"/>
  <c r="I59"/>
  <c r="I57"/>
  <c r="I39"/>
  <c r="I37"/>
  <c r="I33"/>
  <c r="I27"/>
  <c r="I14"/>
  <c r="J409" l="1"/>
  <c r="J171"/>
  <c r="J308"/>
  <c r="H257"/>
  <c r="I257" s="1"/>
  <c r="I105"/>
  <c r="I104"/>
  <c r="I103"/>
  <c r="I371"/>
  <c r="I369"/>
  <c r="I153"/>
  <c r="I178"/>
  <c r="I20"/>
  <c r="I139"/>
  <c r="H347"/>
  <c r="I201"/>
  <c r="I205"/>
  <c r="I50"/>
  <c r="I370"/>
  <c r="I374"/>
  <c r="I375"/>
  <c r="I202"/>
  <c r="I400"/>
  <c r="I382"/>
  <c r="I355"/>
  <c r="I359"/>
  <c r="I358"/>
  <c r="I357"/>
  <c r="I203"/>
  <c r="I142"/>
  <c r="I141"/>
  <c r="I140"/>
  <c r="I132"/>
  <c r="I161"/>
  <c r="I279"/>
  <c r="H346" l="1"/>
  <c r="I345"/>
  <c r="I148"/>
  <c r="I189"/>
  <c r="I190"/>
  <c r="I154"/>
  <c r="I150"/>
  <c r="I151"/>
  <c r="I152"/>
  <c r="I46"/>
  <c r="I44"/>
  <c r="I45"/>
  <c r="I146"/>
  <c r="I348"/>
  <c r="H349"/>
  <c r="I125"/>
  <c r="I124"/>
  <c r="I128"/>
  <c r="I372"/>
  <c r="I373"/>
  <c r="I200"/>
  <c r="I344"/>
  <c r="I175"/>
  <c r="I179"/>
  <c r="I34"/>
  <c r="I352"/>
  <c r="I196"/>
  <c r="I102"/>
  <c r="I101"/>
  <c r="I23"/>
  <c r="I21"/>
  <c r="I22"/>
  <c r="I15"/>
  <c r="I41"/>
  <c r="I38"/>
  <c r="I40"/>
  <c r="J162" l="1"/>
  <c r="I378"/>
  <c r="I346"/>
  <c r="I347"/>
  <c r="I349"/>
  <c r="I393"/>
  <c r="I32"/>
  <c r="I113"/>
  <c r="I185"/>
  <c r="I36"/>
  <c r="I19"/>
  <c r="I353"/>
  <c r="I197"/>
  <c r="I85"/>
  <c r="I88"/>
  <c r="I28"/>
  <c r="I16"/>
  <c r="I30"/>
  <c r="I29"/>
  <c r="I17"/>
  <c r="I258"/>
  <c r="I396" l="1"/>
  <c r="I395"/>
  <c r="I204"/>
  <c r="I199"/>
  <c r="I86"/>
  <c r="I87"/>
  <c r="I91"/>
  <c r="I89"/>
  <c r="I121"/>
  <c r="I117"/>
  <c r="I114"/>
  <c r="I115"/>
  <c r="I120"/>
  <c r="I116"/>
  <c r="I18"/>
  <c r="H390"/>
  <c r="H43"/>
  <c r="H126"/>
  <c r="H111"/>
  <c r="H109"/>
  <c r="H110"/>
  <c r="H42"/>
  <c r="H26"/>
  <c r="H25"/>
  <c r="J213" l="1"/>
  <c r="J97"/>
  <c r="H122"/>
  <c r="I122" s="1"/>
  <c r="H387"/>
  <c r="I387" s="1"/>
  <c r="H334"/>
  <c r="I334" s="1"/>
  <c r="H394"/>
  <c r="I394" s="1"/>
  <c r="H261"/>
  <c r="I261" s="1"/>
  <c r="H412"/>
  <c r="I412" s="1"/>
  <c r="J413" s="1"/>
  <c r="H350"/>
  <c r="I350" s="1"/>
  <c r="H278"/>
  <c r="I278" s="1"/>
  <c r="H392"/>
  <c r="I392" s="1"/>
  <c r="H260"/>
  <c r="I260" s="1"/>
  <c r="I329"/>
  <c r="I118"/>
  <c r="I119"/>
  <c r="I126"/>
  <c r="I111"/>
  <c r="I110"/>
  <c r="I109"/>
  <c r="I43"/>
  <c r="I42"/>
  <c r="I26"/>
  <c r="H31" l="1"/>
  <c r="I31" s="1"/>
  <c r="H133"/>
  <c r="I133" s="1"/>
  <c r="J135" s="1"/>
  <c r="H108"/>
  <c r="I108" s="1"/>
  <c r="H127"/>
  <c r="I127" s="1"/>
  <c r="H35"/>
  <c r="I35" s="1"/>
  <c r="H107"/>
  <c r="I107" s="1"/>
  <c r="J129" s="1"/>
  <c r="H265"/>
  <c r="I265" s="1"/>
  <c r="J287" s="1"/>
  <c r="H79"/>
  <c r="I79" s="1"/>
  <c r="H74"/>
  <c r="I74" s="1"/>
  <c r="H343"/>
  <c r="I343" s="1"/>
  <c r="J365" s="1"/>
  <c r="I390"/>
  <c r="J401" s="1"/>
  <c r="I187"/>
  <c r="I186"/>
  <c r="I184"/>
  <c r="I176"/>
  <c r="J180" s="1"/>
  <c r="I25"/>
  <c r="H24"/>
  <c r="J192" l="1"/>
  <c r="J81"/>
  <c r="I328"/>
  <c r="I66"/>
  <c r="J67" s="1"/>
  <c r="J336" l="1"/>
  <c r="I380"/>
  <c r="I24"/>
  <c r="J53" s="1"/>
  <c r="J383" l="1"/>
  <c r="J415" s="1"/>
  <c r="K126" l="1"/>
  <c r="K180"/>
  <c r="K162"/>
  <c r="K303"/>
  <c r="K302"/>
  <c r="K326"/>
  <c r="K153"/>
  <c r="K154"/>
  <c r="K52"/>
  <c r="K53"/>
  <c r="K51"/>
  <c r="K349"/>
  <c r="K346"/>
  <c r="K348"/>
  <c r="K347"/>
  <c r="K350"/>
  <c r="K205"/>
  <c r="K50"/>
  <c r="K313"/>
  <c r="K409"/>
  <c r="K383"/>
  <c r="K336"/>
  <c r="K413"/>
  <c r="K213"/>
  <c r="K401"/>
  <c r="K365"/>
  <c r="K287"/>
  <c r="K97"/>
  <c r="K67"/>
  <c r="K129"/>
  <c r="K135"/>
  <c r="K192"/>
  <c r="K360"/>
  <c r="K361"/>
  <c r="K106"/>
  <c r="K269"/>
  <c r="K266"/>
  <c r="K49"/>
  <c r="K160"/>
  <c r="K96"/>
  <c r="K93"/>
  <c r="K94"/>
  <c r="K47"/>
  <c r="K48"/>
  <c r="K75"/>
  <c r="K165"/>
  <c r="K60"/>
  <c r="K133"/>
  <c r="K88"/>
  <c r="K16"/>
  <c r="K122"/>
  <c r="K71"/>
  <c r="K139"/>
  <c r="K24"/>
  <c r="K167"/>
  <c r="K27"/>
  <c r="K102"/>
  <c r="K34"/>
  <c r="K382"/>
  <c r="K132"/>
  <c r="K20"/>
  <c r="K30"/>
  <c r="K28"/>
  <c r="K169"/>
  <c r="K89"/>
  <c r="K168"/>
  <c r="K184"/>
  <c r="K26"/>
  <c r="K33"/>
  <c r="K63"/>
  <c r="K103"/>
  <c r="K176"/>
  <c r="K109"/>
  <c r="K158"/>
  <c r="K239"/>
  <c r="K74"/>
  <c r="K118"/>
  <c r="K142"/>
  <c r="K175"/>
  <c r="K166"/>
  <c r="K140"/>
  <c r="K35"/>
  <c r="K29"/>
  <c r="K64"/>
  <c r="K111"/>
  <c r="K115"/>
  <c r="K114"/>
  <c r="K150"/>
  <c r="K185"/>
  <c r="K199"/>
  <c r="K87"/>
  <c r="K41"/>
  <c r="K38"/>
  <c r="K32"/>
  <c r="K25"/>
  <c r="K43"/>
  <c r="K59"/>
  <c r="K78"/>
  <c r="K113"/>
  <c r="K121"/>
  <c r="K159"/>
  <c r="K197"/>
  <c r="K237"/>
  <c r="K101"/>
  <c r="K141"/>
  <c r="K86"/>
  <c r="K415"/>
  <c r="K85"/>
  <c r="K23"/>
  <c r="K31"/>
  <c r="K22"/>
  <c r="K17"/>
  <c r="K19"/>
  <c r="K14"/>
  <c r="K18"/>
  <c r="K21"/>
  <c r="K37"/>
  <c r="K57"/>
  <c r="K61"/>
  <c r="K73"/>
  <c r="K76"/>
  <c r="K79"/>
  <c r="K104"/>
  <c r="K107"/>
  <c r="K110"/>
  <c r="K125"/>
  <c r="K119"/>
  <c r="K127"/>
  <c r="K151"/>
  <c r="K152"/>
  <c r="K149"/>
  <c r="K157"/>
  <c r="K179"/>
  <c r="K189"/>
  <c r="K211"/>
  <c r="K209"/>
  <c r="K226"/>
  <c r="K229"/>
  <c r="K233"/>
  <c r="K235"/>
  <c r="K251"/>
  <c r="K128"/>
  <c r="K146"/>
  <c r="K147"/>
  <c r="K161"/>
  <c r="K186"/>
  <c r="K203"/>
  <c r="K207"/>
  <c r="K218"/>
  <c r="K220"/>
  <c r="K252"/>
  <c r="K45"/>
  <c r="K39"/>
  <c r="K42"/>
  <c r="K36"/>
  <c r="K40"/>
  <c r="K44"/>
  <c r="K15"/>
  <c r="K46"/>
  <c r="K62"/>
  <c r="K66"/>
  <c r="K80"/>
  <c r="K72"/>
  <c r="K91"/>
  <c r="K105"/>
  <c r="K120"/>
  <c r="K116"/>
  <c r="K108"/>
  <c r="K124"/>
  <c r="K117"/>
  <c r="K134"/>
  <c r="K148"/>
  <c r="K190"/>
  <c r="K187"/>
  <c r="K204"/>
  <c r="K231"/>
  <c r="K221"/>
  <c r="K243"/>
  <c r="K261"/>
  <c r="K256"/>
  <c r="K249"/>
  <c r="K144"/>
  <c r="K156"/>
  <c r="K178"/>
  <c r="K210"/>
  <c r="K196"/>
  <c r="K246"/>
  <c r="K223"/>
  <c r="K227"/>
  <c r="K232"/>
  <c r="K263"/>
  <c r="K258"/>
  <c r="K405"/>
  <c r="K407"/>
  <c r="K408"/>
  <c r="K395"/>
  <c r="K388"/>
  <c r="K378"/>
  <c r="K355"/>
  <c r="K334"/>
  <c r="K318"/>
  <c r="K321"/>
  <c r="K344"/>
  <c r="K370"/>
  <c r="K393"/>
  <c r="K335"/>
  <c r="K373"/>
  <c r="K330"/>
  <c r="K369"/>
  <c r="K358"/>
  <c r="K317"/>
  <c r="K396"/>
  <c r="K392"/>
  <c r="K375"/>
  <c r="K323"/>
  <c r="K341"/>
  <c r="K324"/>
  <c r="K340"/>
  <c r="K363"/>
  <c r="K397"/>
  <c r="K412"/>
  <c r="K328"/>
  <c r="K352"/>
  <c r="K387"/>
  <c r="K389"/>
  <c r="K312"/>
  <c r="K372"/>
  <c r="K320"/>
  <c r="K333"/>
  <c r="K399"/>
  <c r="K353"/>
  <c r="K374"/>
  <c r="K322"/>
  <c r="K325"/>
  <c r="K354"/>
  <c r="K380"/>
  <c r="K329"/>
  <c r="K371"/>
  <c r="K359"/>
  <c r="K390"/>
  <c r="K357"/>
  <c r="K345"/>
  <c r="K332"/>
  <c r="K364"/>
  <c r="K400"/>
  <c r="K319"/>
  <c r="K356"/>
  <c r="K377"/>
  <c r="K394"/>
  <c r="K343"/>
  <c r="K293"/>
  <c r="K274"/>
  <c r="K267"/>
  <c r="K295"/>
  <c r="K291"/>
  <c r="K285"/>
  <c r="K276"/>
  <c r="K306"/>
  <c r="K272"/>
  <c r="K298"/>
  <c r="K277"/>
  <c r="K265"/>
  <c r="K279"/>
  <c r="K305"/>
  <c r="K284"/>
  <c r="K282"/>
  <c r="K264"/>
  <c r="K286"/>
  <c r="K292"/>
  <c r="K271"/>
  <c r="K275"/>
  <c r="K299"/>
  <c r="K278"/>
  <c r="K268"/>
  <c r="K307"/>
  <c r="K273"/>
  <c r="K301"/>
  <c r="K297"/>
  <c r="K281"/>
  <c r="K294"/>
  <c r="K202"/>
  <c r="K240"/>
  <c r="K219"/>
  <c r="K241"/>
  <c r="K236"/>
  <c r="K228"/>
  <c r="K254"/>
  <c r="K255"/>
  <c r="K248"/>
  <c r="K257"/>
  <c r="K170"/>
  <c r="K191"/>
  <c r="K201"/>
  <c r="K212"/>
  <c r="K200"/>
  <c r="K208"/>
  <c r="K225"/>
  <c r="K222"/>
  <c r="K242"/>
  <c r="K217"/>
  <c r="K234"/>
  <c r="K245"/>
  <c r="K244"/>
  <c r="K238"/>
  <c r="K250"/>
  <c r="K260"/>
  <c r="K253"/>
  <c r="K171" l="1"/>
  <c r="K81"/>
  <c r="K308"/>
</calcChain>
</file>

<file path=xl/sharedStrings.xml><?xml version="1.0" encoding="utf-8"?>
<sst xmlns="http://schemas.openxmlformats.org/spreadsheetml/2006/main" count="1345" uniqueCount="753">
  <si>
    <t xml:space="preserve">PREFEITURA MUNICIPAL DE LINHARES </t>
  </si>
  <si>
    <t>Item</t>
  </si>
  <si>
    <t>Código</t>
  </si>
  <si>
    <t>Referência</t>
  </si>
  <si>
    <t>Quant.</t>
  </si>
  <si>
    <t>Preço total</t>
  </si>
  <si>
    <t>Preço total do item</t>
  </si>
  <si>
    <t>% sobre total</t>
  </si>
  <si>
    <t>1.0</t>
  </si>
  <si>
    <t>1.1</t>
  </si>
  <si>
    <t>Valor total do item</t>
  </si>
  <si>
    <t>2.0</t>
  </si>
  <si>
    <t>2.1</t>
  </si>
  <si>
    <t>3.0</t>
  </si>
  <si>
    <t>3.1</t>
  </si>
  <si>
    <t>3.2</t>
  </si>
  <si>
    <t>4.0</t>
  </si>
  <si>
    <t>4.1</t>
  </si>
  <si>
    <t>5.0</t>
  </si>
  <si>
    <t>5.1</t>
  </si>
  <si>
    <t>5.2</t>
  </si>
  <si>
    <t>6.0</t>
  </si>
  <si>
    <t>6.1</t>
  </si>
  <si>
    <t>6.2</t>
  </si>
  <si>
    <t>6.3</t>
  </si>
  <si>
    <t>7.0</t>
  </si>
  <si>
    <t>7.1</t>
  </si>
  <si>
    <t>7.2</t>
  </si>
  <si>
    <t>7.3</t>
  </si>
  <si>
    <t>8.0</t>
  </si>
  <si>
    <t>8.1</t>
  </si>
  <si>
    <t>8.2</t>
  </si>
  <si>
    <t>8.3</t>
  </si>
  <si>
    <t>8.4</t>
  </si>
  <si>
    <t>9.0</t>
  </si>
  <si>
    <t>9.1</t>
  </si>
  <si>
    <t>9.2</t>
  </si>
  <si>
    <t>10.0</t>
  </si>
  <si>
    <t>10.1</t>
  </si>
  <si>
    <t>10.2</t>
  </si>
  <si>
    <t>TOTAL GERAL DA OBRA</t>
  </si>
  <si>
    <t>Observação:</t>
  </si>
  <si>
    <t>3) Os valores correspondentes a aquisição, carga, transporte e descarga dos materiais, custo da mão de obra e de equipamentos, quando não explicitados, estão incluídos nos preços unitários.</t>
  </si>
  <si>
    <t>4) Prazo de Execução = 12 meses.</t>
  </si>
  <si>
    <t>Und</t>
  </si>
  <si>
    <t>Descrição do Serviço</t>
  </si>
  <si>
    <t>SERVIÇOS PRELIMINARES</t>
  </si>
  <si>
    <t>Local: Linhares/ES</t>
  </si>
  <si>
    <t>Tapume Telha Metálica Ondulada 0,50mm Branca h=2,20m, incl. montagem estr. mad. 8"x8", c/adesivo "IOPES" 60x60cm a cada 10m, incl. faixas pint. esmalte sint. cores azul c/ h=30cm e rosa c/ h=10cm (Reaproveitamento 2x)</t>
  </si>
  <si>
    <t>m</t>
  </si>
  <si>
    <t>Demolição de piso cimentado, exclusive lastro de concreto</t>
  </si>
  <si>
    <t>m²</t>
  </si>
  <si>
    <t>Demolição de piso cimentado inclusive lastro de concreto</t>
  </si>
  <si>
    <t>Demolição de piso revestido com cerâmica</t>
  </si>
  <si>
    <t>m³</t>
  </si>
  <si>
    <t>Demolição manual de concreto simples (EMOP 05.001.001)</t>
  </si>
  <si>
    <t>Retirada de meio-fio de concreto</t>
  </si>
  <si>
    <t>Remoção de engradamento de madeira de cobertura para reaproveitamento</t>
  </si>
  <si>
    <t>Remoção de telha ondulada de fibrocimento, inclusive cumeeira</t>
  </si>
  <si>
    <t>Remoção de telhas cerâmicas, tipo colonial, inclusive cumeeiras</t>
  </si>
  <si>
    <t>Remoção de telhas cerâmica, tipo francesa, inclusive cumeeira</t>
  </si>
  <si>
    <t>Remoção de forro em gesso</t>
  </si>
  <si>
    <t>Composição</t>
  </si>
  <si>
    <t>Remoção de forro em PVC</t>
  </si>
  <si>
    <t>Remoção de forro acartonado</t>
  </si>
  <si>
    <t>Demolição de alvenaria</t>
  </si>
  <si>
    <t>Retirada de revestimento antigo em reboco</t>
  </si>
  <si>
    <t>Lixamento de parede com pintura antiga PVA para recebimento de nova camada de tinta</t>
  </si>
  <si>
    <t>Remoção de pintura antiga a óleo ou esmalte</t>
  </si>
  <si>
    <t>Abertura e fechamento de rasgos para correção de trinca</t>
  </si>
  <si>
    <t>Retirada de esquadrias metálicas</t>
  </si>
  <si>
    <t>und</t>
  </si>
  <si>
    <t>Retirada de divisórias com reaproveitamento</t>
  </si>
  <si>
    <t>Retirada de portas e janelas de madeira, inclusive batentes</t>
  </si>
  <si>
    <t>Retirada de tubulações hidrossanitarias</t>
  </si>
  <si>
    <t>Retirada de bancada de pia</t>
  </si>
  <si>
    <t>2.2</t>
  </si>
  <si>
    <t>2.3</t>
  </si>
  <si>
    <t>11.0</t>
  </si>
  <si>
    <t>11.1</t>
  </si>
  <si>
    <t>11.2</t>
  </si>
  <si>
    <t>BDI:</t>
  </si>
  <si>
    <t>Retirada de caixa d'água de fibrocimento, inclusive tubulação de ligação</t>
  </si>
  <si>
    <t>Retirada de tanque de cimento</t>
  </si>
  <si>
    <t>Retirada de torneiras e registros</t>
  </si>
  <si>
    <t>Retirada de pontos elétricos (luminárias, interruptores e tomadas)</t>
  </si>
  <si>
    <t>Retirada e reinstalação de luminárias</t>
  </si>
  <si>
    <t>Remoção de fiação elétrica</t>
  </si>
  <si>
    <t>Corte de capoeira fina, a foice (manual)</t>
  </si>
  <si>
    <t>Raspagem e limpeza do terreno (manual)</t>
  </si>
  <si>
    <t>Retirada de grades, gradis, alambrados, cercas e portões</t>
  </si>
  <si>
    <t>MOVIMENTO DE TERRA</t>
  </si>
  <si>
    <t>ESCAVAÇÕES</t>
  </si>
  <si>
    <t>3.1.1</t>
  </si>
  <si>
    <t>Escavação manual em material de 1a. categoria, até 1.50 m de profundidade</t>
  </si>
  <si>
    <t>REATERRO E COMPACTAÇÃO</t>
  </si>
  <si>
    <t>Reaterro apiloado de cavas de fundação, em camadas de 20 cm</t>
  </si>
  <si>
    <t>3.2.1</t>
  </si>
  <si>
    <t>Fornecimento e espalhamento de pó de pedra</t>
  </si>
  <si>
    <t>3.2.2</t>
  </si>
  <si>
    <t>Lastro de brita 3 e 4, apiloado manualmente</t>
  </si>
  <si>
    <t>3.2.3</t>
  </si>
  <si>
    <t>Aterro com areia em áreas de calçada, inclusive fornecimento e adensamento</t>
  </si>
  <si>
    <t>TRANSPORTES</t>
  </si>
  <si>
    <t>ESTRUTURAS</t>
  </si>
  <si>
    <t>INFRAESTRUTURA</t>
  </si>
  <si>
    <t>Fornecimento, preparo e aplicação de concreto ciclópico Fck=15MPa com 30% de pedra de mão</t>
  </si>
  <si>
    <t>Fôrma de tábua de madeira de 2.5 x 30.0 cm para fundações, levando-se em conta a utilização 5 vezes
(incluido o material, corte, montagem, escoramento e desforma)</t>
  </si>
  <si>
    <t>Fôrma de chapa compensada resinada 12mm, levando-se em conta a utilização 3 vezes (incluido o material, corte, montagem, escoramento e desfôrma)</t>
  </si>
  <si>
    <t>4.1.1</t>
  </si>
  <si>
    <t>4.1.2</t>
  </si>
  <si>
    <t>4.1.3</t>
  </si>
  <si>
    <t>4.1.4</t>
  </si>
  <si>
    <t>4.1.5</t>
  </si>
  <si>
    <t>SUPERESTRUTURA</t>
  </si>
  <si>
    <t>kg</t>
  </si>
  <si>
    <t>Fornecimento, dobragem e colocação em forma de armaduras - 5% de perda já incluído no custo</t>
  </si>
  <si>
    <t>Fornecimento, preparo e aplicação de concreto Fck = 30 MPa (com brita 1 e 2) - (5% de perdas já incluído no custo)</t>
  </si>
  <si>
    <t>Fornecimento e aplicação de concreto USINADO Fck=30 MPa - considerando BOMBEAMENTO (5% de perdas já incluído no custo) (6% de taxa p/ concr. bombeavel)</t>
  </si>
  <si>
    <t>4.2.1</t>
  </si>
  <si>
    <t>PAREDES E PAINÉIS</t>
  </si>
  <si>
    <t>ALVENARIA</t>
  </si>
  <si>
    <t>5.1.1</t>
  </si>
  <si>
    <t>Alvenaria de blocos de concreto 9x19x39cm, c/ resist. mínimo a compres. 2.5 MPa, assent. c/ arg. De cimento, cal hidratada CH1 e areia no traço 1:0.5:8 esp. das juntas 10mm e esp. das paredes, s/ rev. 9cm</t>
  </si>
  <si>
    <t>Alvenaria de blocos de concreto 14x19x39cm, c/ resist. mínimo a compres. 2.5 MPa, assent. c/ arg. De cimento, cal hidratada CH1 e areia no traço 1:0.5:8 esp. das juntas 10mm e esp. das paredes, s/ rev. 14cm</t>
  </si>
  <si>
    <t>Alvenaria de blocos de concreto 19x19x39cm, c/ resist. mínimo a compres. 2.5 MPa, assent. c/ arg. De cimento, cal hidratada CH1 e areia no traço 1:0.5:8 esp. das juntas 10mm e esp. das paredes, s/ rev. 19cm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</si>
  <si>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</si>
  <si>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5.1.2</t>
  </si>
  <si>
    <t>5.1.3</t>
  </si>
  <si>
    <t>5.1.4</t>
  </si>
  <si>
    <t>5.1.5</t>
  </si>
  <si>
    <t>ALVENARIA ESTRUTURAL</t>
  </si>
  <si>
    <t>5.2.1</t>
  </si>
  <si>
    <t>Alvenaria de blocos de concreto estrut. (14x19x39cm) cheios, c/ resist. mín. compr. 15MPa, assentados c/ arg. de cimento e areia no traço 1:4, esp. juntas 10mm e esp. da parede s/ revest. 14cm</t>
  </si>
  <si>
    <t>5.3.1</t>
  </si>
  <si>
    <t>5.3.2</t>
  </si>
  <si>
    <t>PLACAS E PAINÉIS DIVISÓRIAS</t>
  </si>
  <si>
    <t>Fornecimento e instalação de divisórias novas com acabamento de chapa de fibra de madeira, sistema de montagem simplificado, espessura de 35mm e miolo em colméia no padrão painel/painel</t>
  </si>
  <si>
    <t>Fornecimento e instalação de porta para divisória de 80 X 210 cm incluindo dobradiças e fechadura interna</t>
  </si>
  <si>
    <t>Verga/contraverga reta de concreto armado 10 x 5 cm, Fck = 15 MPa, inclusive forma, armação e desforma</t>
  </si>
  <si>
    <t>VERGAS</t>
  </si>
  <si>
    <t>ESQUADRIAS</t>
  </si>
  <si>
    <t>ESQUADRIAS DE MADEIRA</t>
  </si>
  <si>
    <t>Marco de madeira de lei de 1ª (Peroba, Ipê, Angelim Pedra ou equivalente)com 15 x 3 cm de batente</t>
  </si>
  <si>
    <t>Alizar de madeira de lei de 1ª (Peroba, Ipê, Angelim Pedra ou equivalente) 7 x 1,5 cm</t>
  </si>
  <si>
    <t>Porta em madeira de lei tipo angelim pedra ou equiv.c/enchimento em madeira 1a.qualidade esp. 30mm p/ pintura, inclusive alizares, dobradiças e fechadura externa em latão cromado LaFonte ou equiv., exclusive marco, nas dim.:0.60 x 2.10 m</t>
  </si>
  <si>
    <t>Porta em madeira de lei tipo angelim pedra ou equiv.c/enchimento em madeira 1a.qualidade esp. 30mm p/ pintura, inclusive alizares, dobradiças e fechadura externa em latão cromado LaFonte ou equiv., exclusive marco, nas dim.: 0.70 x 2.10 m</t>
  </si>
  <si>
    <t>Retirada e reassentamento de porta em madeira sem fornecimento de porta</t>
  </si>
  <si>
    <t>ESQUADRIAS METÁLICAS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</si>
  <si>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</si>
  <si>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</si>
  <si>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>Porta de abrir tipo veneziana em alumínio anodizado, linha 25, completa, incl. puxador com tranca, caixilho, alizar e contramarco</t>
  </si>
  <si>
    <t>Portão de ferro de abrir em barra chata, inclusive chumbamento</t>
  </si>
  <si>
    <t>Portão de ferro de correr em barra chata, inclusive chumbamento</t>
  </si>
  <si>
    <t>Portão de ferro de abrir em barra chata, chapa e tubo, inclusive chumbamento</t>
  </si>
  <si>
    <t>Grade de ferro em barra chata, inclusive chumbamento</t>
  </si>
  <si>
    <t>Grade de tela tipo mosquiteiro de arame galvanizado, inclusive, requadro em "L"</t>
  </si>
  <si>
    <t>Manutenção do portão em chapa de ferro galvanizado/grade, considerando troca de ferragens e perfis danificados.</t>
  </si>
  <si>
    <t>FERRAGENS E FECHADURAS</t>
  </si>
  <si>
    <t>Dobradiça de latão cromado de 3 x 2 1/2", incl. parafusos, ref. IMAB, STAN, ALIANÇA ou equivalente</t>
  </si>
  <si>
    <t>Fechadura com maçaneta tipo bola e chave tipo yale, ref. IMAB, STAN, ALIANÇA ou equivalente</t>
  </si>
  <si>
    <t>Fornecimento de puxador para janela de madeira ou de alumínio</t>
  </si>
  <si>
    <t>VIDROS E ESPELHOS</t>
  </si>
  <si>
    <t>Vidro plano transparente liso, com 4 mm de espessura</t>
  </si>
  <si>
    <t>Vidro Leitoso 4mm - colocado</t>
  </si>
  <si>
    <t>Espelho para banheiros espessura 4 mm, incluindo chapa compensada 10 mm, moldura de alumínio em perfil L 3/4", fixado com parafusos cromados</t>
  </si>
  <si>
    <t>COBERTURA</t>
  </si>
  <si>
    <t>ESTRUTURA DE MADEIRA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</si>
  <si>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</si>
  <si>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>Estrutura de madeira de lei tipo Paraju, peroba mica, angelim pedra ou equivalente para telhado de telha ondulada de fibrocimento esp. 6mm, com pontaletes e caibros, inclusive tratamento com cupinicida, exclusive telhas</t>
  </si>
  <si>
    <t>Estrutura de madeira de lei Paraju, peroba mica, angelim pedra ou equivalente para telhado de telha cerâmica tipo francesa, com pontaletes, terças, caibros e ripas, inclusive tratamento com cupunicida, exclusive telhas</t>
  </si>
  <si>
    <t>Estrutura de madeira de lei tipo Paraju ou equivalente para cobertura de telha de fibrocimento canalete 49/90, inclusive tratamento com cupinicida, exclusive telhas</t>
  </si>
  <si>
    <t>ESTRUTURA METÁLICA</t>
  </si>
  <si>
    <t>Limpeza de aço com lixamento e escovamento com escova de aço, até a completa remoção de partículas soltas, materiais indesejáveis e corrosão</t>
  </si>
  <si>
    <t>TELHADOS</t>
  </si>
  <si>
    <t>Cobertura nova de telhas cerâmicas tipo capa e canal inclusive cumeeira (telhas compradas na praça de Vitória, posto obra) (área de projeção horizontal; incl. 35%)</t>
  </si>
  <si>
    <t>Cumeeira para cobertura em telha cerâmica tipo capa e canal</t>
  </si>
  <si>
    <t>Cobertura nova de telhas onduladas de fibrocimento 6.0mm, inclusive cumeeiras e acessórios de fixação</t>
  </si>
  <si>
    <t>Cumeeira para cobertura em telhas onduladas de fibrocimento 6.0mm</t>
  </si>
  <si>
    <t>Cobertura nova de telhas de alumínio trapezoidal, H = 8 cm, esp. 0.5mm, inclusive acessórios de fixação</t>
  </si>
  <si>
    <t>Cobertura em telha ondulada de alumínio, esp. 0.5mm, inclusive acessórios de fixação</t>
  </si>
  <si>
    <t>Telha em aço galvanizado trapezoidal 40, e=0.50mm, pintura cor branca nas duas faces, inclusive acessório de fixação, ref. Stanto André, Eternit, Metform ou equivalente</t>
  </si>
  <si>
    <t>RUFOS E CALHAS</t>
  </si>
  <si>
    <t>Rufo de concreto armado Fck=15 MPa, nas dimensões de 30x5 cm, moldado "in loco"</t>
  </si>
  <si>
    <t>Rufo de chapa metálica nº 26 com largura de 30 cm</t>
  </si>
  <si>
    <t>Calha de concreto armado Fck=15 MPa em "U" nas dimensões de 38 x 56 cm conforme detalhes em projeto</t>
  </si>
  <si>
    <t>Calha em chapa galvanizada com largura de 40 cm</t>
  </si>
  <si>
    <t>Limpeza de calhas e coletores (serviço realizado por servente)</t>
  </si>
  <si>
    <t>IMPERMEABILIZAÇÃO</t>
  </si>
  <si>
    <t>Impermeabilização com argamassa de igol 2 - marca de referência Sika</t>
  </si>
  <si>
    <t>Índice de imperm.c/ manta asfáltica atendendo NBR 9952, asfalto polimérico, esp.4mm reforç.c/ filme int.em polietileno, regul.base c/ arg.1:4 esp.mín.15mm, proteção mec. arg. 1:4 esp.20mm e juntas dilat.</t>
  </si>
  <si>
    <t>Impermeabilização, empregando argamassa de cimento e areia sem peneirar no traço 1:3 com aditivo impermeabilizado tipo sika 1 ou equivalente, espessura de 2 cm</t>
  </si>
  <si>
    <t>Índice de imperm.c/ manta asfáltica atendendo NBR 9952, asfalto polimerizado esp.3mm, reforç.c/ filme int. polietileno, regul. base c/ arg.1:4 esp.mín.15mm, proteção mec. arg.1:4 esp.20mm e juntas dilat.</t>
  </si>
  <si>
    <t>Ponto para esgoto primário (vaso sanitário)</t>
  </si>
  <si>
    <t>Execução de junta de dilatação 2 x 2 cm considerando 1cm de aplicação de isopor e 1cm de aplicação de mastique elástico do tipo sikaflex 1a ou equivalente</t>
  </si>
  <si>
    <t>TETO E FORRO</t>
  </si>
  <si>
    <t>REVESTIMENTO COM ARGAMASSA</t>
  </si>
  <si>
    <t>10.1.1</t>
  </si>
  <si>
    <t>10.1.2</t>
  </si>
  <si>
    <t>Chapisco com argamassa de cimento e areia média ou grossa lavada no traço 1:3, espessura 5 mm</t>
  </si>
  <si>
    <t>Reboco tipo paulista de argamassa de cimento, cal hidratada CH1 e areia lavada traço 1:0.5:6, espessura
25 mm</t>
  </si>
  <si>
    <t>REBAIXAMENTO</t>
  </si>
  <si>
    <t>10.2.1</t>
  </si>
  <si>
    <t>Forro de gesso acabamento tipo liso</t>
  </si>
  <si>
    <t>10.2.2</t>
  </si>
  <si>
    <t>Forro PVC branco L = 20 cm, frisado, colocado</t>
  </si>
  <si>
    <t>REVESTIMENTO DE PAREDE INTERNA E EXTERNAS</t>
  </si>
  <si>
    <t>11.1.1</t>
  </si>
  <si>
    <t>11.1.2</t>
  </si>
  <si>
    <t>Chapisco de argamassa de cimento e areia média ou grossa lavada, no traço 1:3, espessura 5 mm</t>
  </si>
  <si>
    <t>Emboço de argamassa de cimento, cal hidratada CH1 e areia média ou grossa lavada no traço 1:0.5:6, espessura 20 mm</t>
  </si>
  <si>
    <t>ACABAMENTO</t>
  </si>
  <si>
    <t>Reboco tipo paulista de argamassa de cimento, cal hidratada CH1 e areia média ou grossa lavada no traço 1:0.5:6, espessura 25 mm</t>
  </si>
  <si>
    <t>Reboco de argamassa de cimento, cal hidratada CH1 e areia média ou grossa lavada no traço 1:0.5:6, espessura 5mm</t>
  </si>
  <si>
    <t>11.2.1</t>
  </si>
  <si>
    <t>11.2.2</t>
  </si>
  <si>
    <t>11.2.3</t>
  </si>
  <si>
    <t>Revestimento cerâmica de dimensões 20x20cm para paredes internas, aplicadas em ambientes de área menor que 5m² na altura interna das paredes.</t>
  </si>
  <si>
    <t>Cerâmica 10 x 10 cm, marcas de referência Eliane, Cecrisa ou Portobello, nas cores branco ou areia, com rejunte esp. 0.5 cm, empregando argamassa colante</t>
  </si>
  <si>
    <t>Roda-parede de madeira de lei tipo Paraju ou equivalente, de 20 X 1.5cm fixado com parafuso e bucha plástica n° 7</t>
  </si>
  <si>
    <t>12.0</t>
  </si>
  <si>
    <t>12.1</t>
  </si>
  <si>
    <t>13.0</t>
  </si>
  <si>
    <t>13.1</t>
  </si>
  <si>
    <t>14.0</t>
  </si>
  <si>
    <t>14.1</t>
  </si>
  <si>
    <t>15.0</t>
  </si>
  <si>
    <t>15.1</t>
  </si>
  <si>
    <t>16.0</t>
  </si>
  <si>
    <t>16.1</t>
  </si>
  <si>
    <t>17.0</t>
  </si>
  <si>
    <t>17.1</t>
  </si>
  <si>
    <t>18.0</t>
  </si>
  <si>
    <t>18.1</t>
  </si>
  <si>
    <t>19.0</t>
  </si>
  <si>
    <t>19.1</t>
  </si>
  <si>
    <t>20.0</t>
  </si>
  <si>
    <t>20.1</t>
  </si>
  <si>
    <t>PISOS INTERNOS E EXTERNOS</t>
  </si>
  <si>
    <t>LASTRO E CONTRAPISO</t>
  </si>
  <si>
    <t>12.1.1</t>
  </si>
  <si>
    <t>Lastro regularizado e impermeabilizado de concreto não estrutural, espessura de 8 cm</t>
  </si>
  <si>
    <t>12.1.2</t>
  </si>
  <si>
    <t>Regularização de base p/ revestimento cerâmico, com argamassa de cimento e areia no traço 1:5, espessura 3cm</t>
  </si>
  <si>
    <t>ACABAMENTOS</t>
  </si>
  <si>
    <t>Piso cimentado liso com 1.5 cm de espessura, de argamassa de cimento e areia no traço 1:3 e juntas plásticas em quadros de 1 m</t>
  </si>
  <si>
    <t>Piso argamassa alta resistência tipo granilite ou equiv de qualidade comprovada, esp de 10mm, com juntas plástica em quadros de 1m, na cor natural, com acabamento anti-derrapante mecanizado, inclusive regularização e=3.0cm</t>
  </si>
  <si>
    <t>Passeio de cimentado camurçado com argamassa de cimento e areia no traço 1:3 esp. 1.5cm, e lastro de concreto com 8cm de espessura, inclusive preparo de caixa</t>
  </si>
  <si>
    <t>Rejuntamento de piso cerâmico, usando cimento branco, para juntas de no máximo 3mm de espessura</t>
  </si>
  <si>
    <t>12.2</t>
  </si>
  <si>
    <t>12.2.1</t>
  </si>
  <si>
    <t>12.2.2</t>
  </si>
  <si>
    <t>12.2.3</t>
  </si>
  <si>
    <t>12.2.4</t>
  </si>
  <si>
    <t>12.2.5</t>
  </si>
  <si>
    <t>12.3</t>
  </si>
  <si>
    <t>RODAPÉS, SOLEIRAS E PEITORIS</t>
  </si>
  <si>
    <t>12.3.1</t>
  </si>
  <si>
    <t>12.3.2</t>
  </si>
  <si>
    <t>12.3.3</t>
  </si>
  <si>
    <t>12.3.4</t>
  </si>
  <si>
    <t>12.3.5</t>
  </si>
  <si>
    <t>12.3.6</t>
  </si>
  <si>
    <t>Rodapé de argamassa de cimento e areia no traço 1:3, altura de 7 cm e espessura de 2 cm</t>
  </si>
  <si>
    <t>Rodapé de argamassa de alta resistência tipo granilite ou equivalente de qualidade comprovada, altura de 10 cm e espessura de 10 mm, com cantos boleados, executado com cimento e granitina grana N.1, inclusive polimento</t>
  </si>
  <si>
    <t>Rodapé de granito cinza esp. 2cm, h=7cm, assentado com argamassa de cimento, cal hidratada CH1 e areia no traço 1:0,5:8, incl. rejuntamento com cimento branco</t>
  </si>
  <si>
    <t>Rodapé em cerâmica PEI-3, h = 7cm, assentado com argamassa de cimento, cal e areia, incl. Rejuntamento com cimento branco</t>
  </si>
  <si>
    <t>Soleira de granito esp. 2 cm e largura de 15 cm</t>
  </si>
  <si>
    <t>Peitoril de granito cinza polido, 15 cm, esp. 3cm</t>
  </si>
  <si>
    <t>INSTALAÇÕES HIDROSSANITÁRIAS - PLUVIAL - INCÊNDIO</t>
  </si>
  <si>
    <t>13.1.1</t>
  </si>
  <si>
    <t>13.1.2</t>
  </si>
  <si>
    <t>13.1.3</t>
  </si>
  <si>
    <t>13.1.4</t>
  </si>
  <si>
    <t>13.2</t>
  </si>
  <si>
    <t>13.2.1</t>
  </si>
  <si>
    <t>13.3</t>
  </si>
  <si>
    <t>PONTOS HIDROSSÁNITÁRIOS</t>
  </si>
  <si>
    <t>13.3.1</t>
  </si>
  <si>
    <t>13.3.2</t>
  </si>
  <si>
    <t>13.3.3</t>
  </si>
  <si>
    <t>PT</t>
  </si>
  <si>
    <t>Ponto de água fria (lavatório, tanque, pia de cozinha, etc...)</t>
  </si>
  <si>
    <t>Ponto com registro de pressão (chuveiro, caixa de descarga, etc...)</t>
  </si>
  <si>
    <t>Ponto de torneira de jardim (para praças)</t>
  </si>
  <si>
    <t>Ponto de válvula de descarga, inclusive válvula (sem acabamento)</t>
  </si>
  <si>
    <t>Ponto para esgoto secundário (pia, lavatório, mictório, tanque, bidê, etc...)</t>
  </si>
  <si>
    <t>Ponto para caixa sifonada, inclusive caixa sifonada pvc 150x150x50mm com grelha em pvc</t>
  </si>
  <si>
    <t>REDE DE ÁGUA FRIA - TUBOS SOLDÁVEIS DE PVC</t>
  </si>
  <si>
    <t>13.4.1</t>
  </si>
  <si>
    <t>13.4.2</t>
  </si>
  <si>
    <t>13.4.3</t>
  </si>
  <si>
    <t>REDE DE ÁGUA FRIA - REGISTROS E TORNEIRAS</t>
  </si>
  <si>
    <t>Tubo de PVC rígido soldável marrom, diâm. 20mm (1/2"), inclusive conexões</t>
  </si>
  <si>
    <t>Tubo de PVC rígido soldável marrom, diâm. 25mm (3/4"), inclusive conexões</t>
  </si>
  <si>
    <t>Tubo de PVC rígido soldável marrom, diâm. 40mm (11/4"), inclusive conexões</t>
  </si>
  <si>
    <t>Tubo de PVC rígido soldável marrom, diâm. 50mm (11/2"), inclusive conexões</t>
  </si>
  <si>
    <t>Tubo de PVC rígido soldável marrom, diâm. 60mm (2"), inclusive conexões</t>
  </si>
  <si>
    <t>Registro de pressão com canopla cromada diam. 15mm (1/2"), marcas de referência Fabrimar, Deca ou Docol</t>
  </si>
  <si>
    <t>Registro de pressão com canopla cromada diam. 20mm (3/4"), marcas de referência Fabrimar, Deca ou
Docol</t>
  </si>
  <si>
    <t>Registro de gaveta bruto diam. 25mm (1")</t>
  </si>
  <si>
    <t>Registro de gaveta bruto diam. 20mm (3/4")</t>
  </si>
  <si>
    <t>Registro de gaveta bruto diam. 32mm (11/4")</t>
  </si>
  <si>
    <t>Registro de gaveta bruto diam. 40mm (11/2")</t>
  </si>
  <si>
    <t>Registro de gaveta bruto diam. 50mm (2")</t>
  </si>
  <si>
    <t>Registro de gaveta bruto diam. 65mm (21/2")</t>
  </si>
  <si>
    <t>Torneira pressão cromada diâm. 1/2" para lavatório, marcas de referência Fabrimar, Deca ou Docol</t>
  </si>
  <si>
    <t>Torneira para tanque, marcas de referência Fabrimar, Deca ou Docol.</t>
  </si>
  <si>
    <t>Torneira para jardim de 3/4" marcas de referência Fabrimar, Deca ou Docol</t>
  </si>
  <si>
    <t>Torneira pressão cromada diam. 3/4" para uso geral, marcas de referência Fabrimar, Deca ou Docol</t>
  </si>
  <si>
    <t>Registro de pressão com canopla cromada diam. 20mm (3/4"), marcas de referência Fabrimar, Deca ou Docol</t>
  </si>
  <si>
    <t>Registro de gaveta com canopla cromada diam. 25mm (1"), marcas de referência Fabrimar, Deca ou Docol</t>
  </si>
  <si>
    <t>Registro de gaveta com canopla cromada diam 32mm (11/4"), marcas de referência Fabrimar, Deca ou Docol</t>
  </si>
  <si>
    <t>Registro de gaveta com canopla cromada, diam. 40mm (11/2"), marcas de referência Fabrimar, Deca ou Docol</t>
  </si>
  <si>
    <t>Tubo PVC rígido para esgoto no diâmetro de 75 mm incluindo escavação e aterro com areia</t>
  </si>
  <si>
    <t>Tubo PVC rígido para esgoto no diâmetro de 100mm incluindo escavação e aterro com areia</t>
  </si>
  <si>
    <t>Tubo PVC rígido para esgoto no diâmetro de 150mm incluindo escavação e aterro com areia</t>
  </si>
  <si>
    <t>Tubo PVC rígido para esgoto no diâmetro de 200mm incluindo escavação e aterro com areia</t>
  </si>
  <si>
    <t>Tubo de PVC rígido soldável branco, para esgoto, diâmetro 40mm (1 1/2"), inclusive conexões</t>
  </si>
  <si>
    <t>Tubo de PVC rígido soldável branco, para esgoto, diâmetro 50mm (2"), inclusive conexões</t>
  </si>
  <si>
    <t>Tubo de PVC rígido soldável branco, para esgoto, diâmetro 75mm (3"), inclusive conexões</t>
  </si>
  <si>
    <t>Tubo de PVC rígido soldável branco, para esgoto, diâmetro 100mm (4"), inclusive conexões</t>
  </si>
  <si>
    <t>Tubo de PVC rígido soldável branco, para esgoto, diâmetro 150mm (6"), inclusive conexões</t>
  </si>
  <si>
    <t>Tubo de PVC para rede coletora de esgoto de parede maciça, DN 300mm,  junta elástica, instalado em local com nível baixo de interferências fornecimento e assentamento</t>
  </si>
  <si>
    <t>TUBOS E CALHAS EM CONCRETO</t>
  </si>
  <si>
    <t>Tubo de concreto armado para rede coletora de águas pluviais, DN 400MM, instalado em local com nível baixo de interferências fornecimento e assentamento.</t>
  </si>
  <si>
    <t>Calha em concreto simples, meia cana, diâmetro 400mm</t>
  </si>
  <si>
    <t>Caixa sifonada em PVC, diâm. 150mm, com grelha e porta grelha quadrados, em aço inox</t>
  </si>
  <si>
    <t>Caixa seca em PVC, diâm. 100mm, com grelha e porta grelha quadrados, em aço inox</t>
  </si>
  <si>
    <t>CAIXAS, SIFÕES E RALOS</t>
  </si>
  <si>
    <t>Fornecimento e instalação de sifão cromado flexível marca de referência Deca, ou similar</t>
  </si>
  <si>
    <t>Tampa para ralo, em aço inox, de 100x100mm</t>
  </si>
  <si>
    <t>CAIXAS DE ALVENARIA</t>
  </si>
  <si>
    <t>Caixa de areia de alvenaria de blocos de concreto 9x19x39cm, dim. 60x60cm e Hmáx=1m, c/ tampa em concreto esp. 5cm, lastro concreto esp. 10cm, revestida intern. c/ chapisco e reboco impermeabilizante, incl. escavação e reaterro</t>
  </si>
  <si>
    <t>Caixa sifonada especial de alv. bloco conc.9x19x39cm, dim 60x60cm e Hmáx=1m, c/ tampa em concreto esp.5cm, lastro conc.esp.10cm, revest. intern. c/chap. e reb. impermeab. escav, reaterro e curva curta c/ visita e plug em pvc 100mm</t>
  </si>
  <si>
    <t>Caixa de gordura de alv. bloco concreto 9x19x39cm, dim.60x60cm e Hmáx=1m, com tampa em concreto esp.5cm, lastro concreto esp.10cm, revestida intern. c/ chapisco e reboco impermeab,  escavação, reaterro e parede interna em concreto</t>
  </si>
  <si>
    <t>Caixa sifonada especial em alv. bloco concr. 9x19x39cm, dim. 60x60cm e Hmáx=1m. c/ tampa em ferro fundido, lastro conc. esp.10cm, revest. int. c/ chap. e reboco imperm., incl. esc, reaterro e curva curta c/ visita e plug pvc 100mm</t>
  </si>
  <si>
    <t>Caixa de gordura em alv. bloco 9x19x39cm, dim. 60x60cm e Hmáx=1.0m, c/ tampa de ferro fundido, lastro concr. esp. 10cm, revest. intern. c/ chapisco e reboco impermeab., escavação, reaterro e parede int. em concreto</t>
  </si>
  <si>
    <t>ABERTURA E FECHAMENTO DE RASGOS</t>
  </si>
  <si>
    <t>REVISÕES E REPAROS</t>
  </si>
  <si>
    <t>Abertura e fechamento de rasgos em concreto, para passagem de tubulações, diâm. 2 1/2"a 4"</t>
  </si>
  <si>
    <t>Abertura e fechamento de rasgos em concreto, para passagem de tubulações, diâm. 11/4" a 2"</t>
  </si>
  <si>
    <t>Revisões e reparos em torneiras e registros</t>
  </si>
  <si>
    <t>Revisões e reparos em caixas de descarga</t>
  </si>
  <si>
    <t>Revisões e reparos em torneiras de bóia</t>
  </si>
  <si>
    <t>INSTALAÇÃO ELÉTRICA</t>
  </si>
  <si>
    <t>PONTOS ELÉTRICOS</t>
  </si>
  <si>
    <t>14.1.1</t>
  </si>
  <si>
    <t xml:space="preserve">Ponto padrão de luz no teto - considerando eletroduto PVC rígido de 3/4" inclusive conexões (4.5m), fio isolado PVC de 2.5mm2 (16.2m) e caixa estampada 4x4" (1 und)
</t>
  </si>
  <si>
    <t xml:space="preserve">Ponto padrão de tomada 2 pólos mais terra - considerando eletroduto PVC rígido de 3/4" inclusive conexões
(5.0m), fio isolado PVC de 2.5mm2 (16.5m) e caixa estampada 4x2" (1 und)
</t>
  </si>
  <si>
    <t>ELETRODUTOS E CONEXÕES DE PVC</t>
  </si>
  <si>
    <t>DISJUNTORES</t>
  </si>
  <si>
    <t>Eletroduto de PVC rígido roscável, diâm. 1" (32mm), inclusive conexões</t>
  </si>
  <si>
    <t>FIOS E CABOS</t>
  </si>
  <si>
    <t>Fio de cobre termoplástico, com isolamento para 750V, seção de 1.5 mm2</t>
  </si>
  <si>
    <t>Fio de cobre termoplástico, com isolamento para 750V, seção de 2.5 mm2</t>
  </si>
  <si>
    <t>OUTRAS INSTALAÇÕES</t>
  </si>
  <si>
    <t>15.1.1</t>
  </si>
  <si>
    <t>INSTALAÇÃO DE INCÊNDIO</t>
  </si>
  <si>
    <t>APARELHOS HIDROSSANITÁRIOS</t>
  </si>
  <si>
    <t>LOUÇAS</t>
  </si>
  <si>
    <t>16.1.1</t>
  </si>
  <si>
    <t>16.1.2</t>
  </si>
  <si>
    <t>16.2</t>
  </si>
  <si>
    <t>BANCADAS E DIVISÓRIAS</t>
  </si>
  <si>
    <t>16.2.1</t>
  </si>
  <si>
    <t>16.2.2</t>
  </si>
  <si>
    <t>16.2.3</t>
  </si>
  <si>
    <t>16.3</t>
  </si>
  <si>
    <t>METAIS E ACESSÓRIOS</t>
  </si>
  <si>
    <t>16.3.1</t>
  </si>
  <si>
    <t>16.3.2</t>
  </si>
  <si>
    <t>16.3.3</t>
  </si>
  <si>
    <t>16.3.4</t>
  </si>
  <si>
    <t>Mictório de louça branca, marcas de referência Deca, Celite ou Ideal Standard, inclusive engates cromados</t>
  </si>
  <si>
    <t>Bancada de granito com espessura de 2 cm</t>
  </si>
  <si>
    <t>Divisória de granito com 3 cm de espessura, assentada com argamassa de cimento e areia no traço 1:3, na
cor cinza</t>
  </si>
  <si>
    <t>Prateleiras em granito cinza andorinha, esp. 2cm</t>
  </si>
  <si>
    <t>Barra de apoio para deficientes em aço inox L=80cm, ∅=1 1/2"</t>
  </si>
  <si>
    <t>Assento plástico para vaso sanitário, marcas de referência Deca, Celite ou Ideal Standard</t>
  </si>
  <si>
    <t>APARELHOS ELÉTRICOS</t>
  </si>
  <si>
    <t>LUMINÁRIAS</t>
  </si>
  <si>
    <t>17.1.1</t>
  </si>
  <si>
    <t>17.1.2</t>
  </si>
  <si>
    <t>17.2</t>
  </si>
  <si>
    <t>REPOSIÇÕES</t>
  </si>
  <si>
    <t>17.3</t>
  </si>
  <si>
    <t>INTERRUPTORES E TOMADAS</t>
  </si>
  <si>
    <t>17.2.1</t>
  </si>
  <si>
    <t>17.2.2</t>
  </si>
  <si>
    <t>17.3.1</t>
  </si>
  <si>
    <t>Reator para 2 lâmpadas flourescentes</t>
  </si>
  <si>
    <t>Reposição de relé fotoelétrico</t>
  </si>
  <si>
    <t xml:space="preserve">Lâmpada fluorescente 40 W </t>
  </si>
  <si>
    <t>Lâmpada fluorescente de 20W</t>
  </si>
  <si>
    <t xml:space="preserve">Tomada padrão brasileiro linha branca, NBR 14136 3 polos 10A/250V, com placa 4x2" </t>
  </si>
  <si>
    <t>Tomada padrão brasileiro linha branca, NBR 14136 3 polos 20A/250V, com placa 4x2"</t>
  </si>
  <si>
    <t>Interruptor de uma tecla simples 10A/250V, com placa 4x2"</t>
  </si>
  <si>
    <t>Interruptor de duas teclas simples 10A/250V, com placa 4x2"</t>
  </si>
  <si>
    <t>Interruptor de uma tecla paralelo 10A/250V, com placa 4x2"</t>
  </si>
  <si>
    <t xml:space="preserve">Interruptor de três teclas simples 10A/250V, c/ placa 4x2" </t>
  </si>
  <si>
    <t>17.4</t>
  </si>
  <si>
    <t>OUTROS APARELHOS</t>
  </si>
  <si>
    <t>17.4.1</t>
  </si>
  <si>
    <t xml:space="preserve">Chuveiro elétrico tipo ducha Lorenzet ou Corona </t>
  </si>
  <si>
    <t>PINTURA</t>
  </si>
  <si>
    <t>18.1.1</t>
  </si>
  <si>
    <t>18.1.2</t>
  </si>
  <si>
    <t>18.1.3</t>
  </si>
  <si>
    <t>18.2</t>
  </si>
  <si>
    <t>18.2.1</t>
  </si>
  <si>
    <t>18.2.2</t>
  </si>
  <si>
    <t>Pintura com nata de cimento sobre superfície áspera a três demãos</t>
  </si>
  <si>
    <t>Selador acrílico a uma demão, marcas de referência Suvinil, Coral ou Metalatex</t>
  </si>
  <si>
    <t>18.3</t>
  </si>
  <si>
    <t>18.3.1</t>
  </si>
  <si>
    <t>18.3.2</t>
  </si>
  <si>
    <t>SOBRE MADEIRA</t>
  </si>
  <si>
    <t>SOBRE METAL</t>
  </si>
  <si>
    <t>SOBRE PISOS</t>
  </si>
  <si>
    <t>SERVIÇOS COMPLEMENTARES EXTERNOS</t>
  </si>
  <si>
    <t>MURO E FECHAMENTO</t>
  </si>
  <si>
    <t>19.1.1</t>
  </si>
  <si>
    <t>Muro de alvenaria de blocos de concreto 14X19X39cm, c/ pilares a cada 2 m, esp. 15cm e H=2.5m, revestido com chapisco, reboco e pintura acrílica a 2 demãos, incl. Pilares, cintas e sapatas, empregando arg. Cimento cal e areia</t>
  </si>
  <si>
    <t>19.2</t>
  </si>
  <si>
    <t>PAVIMENTAÇÃO</t>
  </si>
  <si>
    <t>19.2.1</t>
  </si>
  <si>
    <t>19.2.2</t>
  </si>
  <si>
    <t>DIVERSOS EXTERNOS</t>
  </si>
  <si>
    <t>Assentamento de meio-fio de concreto pré-moldado e reajuntamento com argamassa de cimento e areiano traço 1:3 - sem fornecimento de meio-fio</t>
  </si>
  <si>
    <t>Blocos pré-moldados de concreto tipo pavi-s ou equivalente, espessura de 6 cm e resistência a compressão mínima de 35MPa, assentados sobre colchão de pó de pedra na espessura de 10 cm</t>
  </si>
  <si>
    <t>Banco de concreto armado aparente com apoios de alvenaria assentada com argamassa de cimento, cal e
areia, largura de 0,50m e espessura de 0,05m</t>
  </si>
  <si>
    <t>LIMPEZA FINAL DAS OBRAS</t>
  </si>
  <si>
    <t>Limpeza final da obra</t>
  </si>
  <si>
    <t xml:space="preserve">Recomposição de piso cimentado, com argamassa de cimento e areia no traço 1:3, com 2 cm de espessura, incl. lastro
</t>
  </si>
  <si>
    <t>Índice de preço para remoção de entulho decorrente da execução de obras (Classe A CONAMA - NBR 10.004 - Classe II-B), incluindo aluguel da caçamba, carga, transporte e descarga em área licenciada</t>
  </si>
  <si>
    <t>Fornecimento, preparo e aplicação de concreto magro com consumo mínimo de cimento de 250 kg/m3 (brita 1 e 2) - (5% de perdas já incluído no custo)</t>
  </si>
  <si>
    <t>Fôrma em chapa de madeira compensada plastificada 12mm para estrutura em geral, 5 reaproveitamentos,
reforçada com sarrafos de madeira 2.5x10cm (incl material, corte, montagem, escoras em eucalipto e desforma)</t>
  </si>
  <si>
    <t>Alvenaria de blocos cerâmicos 10 furos 10x20x20cm, assentados c/argamassa de cimento, cal hidratada CH1 e areia traço 1:0.5:8, juntas 12mm e espessura das paredes, s/ revestimento, 20cm (bloco comprado praça de Vitória, posto obra)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</si>
  <si>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</si>
  <si>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Fornecimento e assentamento de porta em madeira de lei tipo angelim pedra ou equiv. c/ enchimento em madeira 1ª qualidade esp. 30mm p/ pintura, exclusive fonecimento de dobradiças e fechadura externa em latão cromado lafonte ou equiv. Exclusive marco, alizares, fechaduras e dobradiças, nas dim.: 0,70 x 2,10m</t>
  </si>
  <si>
    <t>Fornecimento e assentamento de porta em madeira de lei tipo angelim pedra ou equiv. c/ enchimento em madeira 1ª qualidade esp. 30mm p/ pintura, exclusive fonecimento de dobradiças e fechadura externa em latão cromado lafonte ou equiv. Exclusive marco, alizares, fechaduras e dobradiças, nas dim.: 0,80 x 2,10m</t>
  </si>
  <si>
    <t>Fornecimento e assentamento de porta em madeira de lei tipo angelim pedra ou equiv. c/ enchimento em madeira 1ª qualidade esp. 30mm p/ pintura, exclusive fonecimento de dobradiças e fechadura externa em latão cromado lafonte ou equiv. Exclusive marco, alizares, fechaduras e dobradiças, nas dim.: 0,90 x 2,10m</t>
  </si>
  <si>
    <t>Fornecimento e assentamento de porta em madeira de lei tipo angelim pedra ou equiv. c/ enchimento em madeira 1ª qualidade esp. 30mm p/ pintura, exclusive fonecimento de dobradiças e fechadura externa em latão cromado lafonte ou equiv. Exclusive marco, alizares, fechaduras e dobradiças, nas dim.: 0,60 x 2,10m</t>
  </si>
  <si>
    <t>Impermeabilização nas seguintes etapas: chapisco traço 1:2 c/ sika 1 prop. 1:10 ou equiv., revest. duplo c/ argamassa de cimento e areia traço 1:3 c/ sika 1 prop. 1:12 ou equivalente, esp. 2x15 mm e acab. argamassa 1:2</t>
  </si>
  <si>
    <t>Caixas de inspeção de alv. blocos concreto 9x19x39cm, dim, 60x60cm e Hmáx = 1m, com tampa de conc. esp. 5cm, lastro de conc. esp. 10cm, revest intern. c/ chapisco e reboco  impermeabilizado, incl. escavação, reaterro e enchimento</t>
  </si>
  <si>
    <t>Caixa retentora de matéria sólida de alv. bloco conc.9x19x39cm, dim 60x60cm e Hmáx=1m, c/ tampa conc. esp.5cm, lastro conc. esp.10cm, revest. internamente c/ chap, reb. impermeab., escavação, reaterro e parede int. em concreto</t>
  </si>
  <si>
    <t xml:space="preserve">Ponto padrão de interruptor de 1 tecla simples e 1 tomada dois pólos mais terra 10A/250V - considerando eletroduto PVC rígido de 3/4" inclusive conexões (4.5m), fio isolado PVC de 2.5mm2 (19.4m) e caixa estampada 4x2" (1 und)
</t>
  </si>
  <si>
    <t>Ponto padrão de ventilador no teto - considerando eletroduto PVC rígido de 3/4" inclusive conexões (4.5m), fio isolado PVC de 2.5mm2 (21.6m) e caixa estampada 4x4" (1 und)</t>
  </si>
  <si>
    <t xml:space="preserve">Ponto padrão de tomada para ar refrigerado - considerando eletroduto PVC rígido de 3/4" inclusive conexões (6.0m), fio isolado PVC de 4.0mm2 (21.6m) e caixa estampada 4x2" (1 und)
</t>
  </si>
  <si>
    <t xml:space="preserve">Mini-Disjuntor bipolar 16 A, curva C - 5KA 220/127VCA (NBR IEC 60947-2), Ref. Siemens, GE, Schneider ou equivalente </t>
  </si>
  <si>
    <t>Extintor de incêndio de gás carbônico CO2 5 B:C (6 Kg), inclusive suporte para fixação, EXCLUSIVE placa sinalizadora em PVC fotoluminescente</t>
  </si>
  <si>
    <t>Lavatório de louça branca, padrão popular, marcas de referência Deca, Celite ou Ideal Standard, inclusive acessórios em PVC, exceto torneira</t>
  </si>
  <si>
    <t>Lavatório com coluna padrão popular, marcas de referência Deca, Celite ou Ideal Standard, inclusive acessórios em PVC, exceto aparelho misturador</t>
  </si>
  <si>
    <t>Vaso sanitário padrão popular completo com acessórios para ligação, marcas de referência Deca, Celite ou Ideal Standard, inclusive assento plástico</t>
  </si>
  <si>
    <t>Cuba louça de embutir completa, marcas de referência Deca, Celite ou Ideal Standard, incl. válvula e sifão, exclusive torneira</t>
  </si>
  <si>
    <t>Recolocação de vaso sanitário, inclusive fornecimento de acessórios (parafusos de fixação anel de vedação, bolsa e tubo de ligação, etc), exclusive fornecimento do vaso e tampa</t>
  </si>
  <si>
    <t>Recolocação de lavatório sanitário, com acessórios em metal (engate, sifão, válvula), exclusive fornecimento do mesmo</t>
  </si>
  <si>
    <t>Recolocação de lavatório sanitário, com acessórios em PVC (engate, sifão e válvula), exclusive fornecimento do mesmo</t>
  </si>
  <si>
    <t>Tanque simples de aço inox Fischer, mod. TQ1-S AISI 304, ou equivalente nas marcas Metalpress ou Mekal, inclusive válvula de metal 1 1/4" e sifão cromado 2", excl. torneira</t>
  </si>
  <si>
    <t>Ducha manual Acqua jet , linha Aquarius, com registro ref.C 2195, marcas de referência Fabrimar, Deca ou Docol</t>
  </si>
  <si>
    <t>Luminária p/ duas lâmpadas fluorescentes 20W, completa, c/ reator duplo-127V partida rápida e alto fator de potência, soquete antivibratório e lâmpada  fluorescente 20W-127V</t>
  </si>
  <si>
    <t>Emassamento de paredes e forros, com duas demãos de massa à base de PVA, marcas de referência Suvinil, Coral ou Metalatex</t>
  </si>
  <si>
    <t>Emassamento de paredes e forros, com duas demãos de massa à base de óleo, marcas de referência Suvinil, Coral ou Metalatex</t>
  </si>
  <si>
    <t>Pintura com tinta esmalte sintético, marcas de referência Suvinil, Coral e Metalatex, inclusive selador acrílico, em paredes, a duas demãos</t>
  </si>
  <si>
    <t>Emassamento de esquadrias de madeira, com duas demãos de massa à base de óleo, marcas de referência Suvinil, Coral ou Metalatex</t>
  </si>
  <si>
    <t>Pintura com tinta esmalte sintético, marcas de referência Suvinil, Coral ou Metalatex, a duas demãos, inclusive fundo anticorrosivo a uma demão, em metal</t>
  </si>
  <si>
    <t>Blocos pré-moldados de concreto tipo pavi-s ou equivalente, espessura de 8 cm e resistência a compressão mínima de 35MPa, assentados sobre colchão de pó de pedra na espessura de 10 cm</t>
  </si>
  <si>
    <t>Fornecimento e assentamento de ladrilho hidráulico pastilhado, vermelho, dim. 20x20 cm, esp. 1.5cm, assentado com pasta de cimento colante, exclusive regularização e lastro</t>
  </si>
  <si>
    <t>SERVIÇOS COMPLEMENTARES INTERNOS</t>
  </si>
  <si>
    <t>QUADRO DE GIZ E AVISO</t>
  </si>
  <si>
    <t>Quadro de avisos de fórmica lisa brilhante</t>
  </si>
  <si>
    <t>DIVERSOS INTERNOS</t>
  </si>
  <si>
    <t>Guarda corpo de tubo de ferro galvanizado, diâm. 3" e 2", h=0.8 m inclusive pintura a óleo ou esmalte</t>
  </si>
  <si>
    <t>Corrimão em tubo de ferro galvanizado diam. 2" com chumbadores a cada 1.5m</t>
  </si>
  <si>
    <t>18.1.4</t>
  </si>
  <si>
    <t>SOBRE PAREDES E FORROS</t>
  </si>
  <si>
    <t>Aterro compactado utilizando compactador de placa vibratória com reaproveitamento do material</t>
  </si>
  <si>
    <t>Aterro manual para regularização do terreno em argila, inclusive adensamento manual e fornecimento do material (máximo de 100m3)</t>
  </si>
  <si>
    <t>Aplicação de resina epoxi sobre piso em concreto polido, Interseal 653 - ref. Internacional ou equiv., a três demãos, com aplicador de selador a base de epoxi, 1 demão</t>
  </si>
  <si>
    <t>Gradil tipo nylofor  executado em painéis de aco galvanizado, soldado (gramatura minima 40g/m2), malha retangular de (200X50)mm em fio de aco com bitola de 5mm, revestidos em poliester por processo de pintura eletroestatica, espessura minima de 100 microns (gradil e poste), poste com base chumbada,  inclusive acessórios de fixação e base de concreto 15MPa.</t>
  </si>
  <si>
    <t>Fornecimento e instalação de trilho na janela de correr</t>
  </si>
  <si>
    <t>Substituição de fechadura com maçaneta tipo alavanca e chave yale</t>
  </si>
  <si>
    <t>Tampa para caixa sifonada, em aço inox, de 150x150mm</t>
  </si>
  <si>
    <t>Interruptor de uma tecla simples 10A/250V e uma tomada 2 polos 10A/250V, padrão brasileiro, NBR 14136,
linha branca, com placa 4x2"</t>
  </si>
  <si>
    <t>Interruptor de duas teclas simples 10A/250V e uma tomada 2 polos universal 10A/250V, com placa 4x2"</t>
  </si>
  <si>
    <t>Ventilador de teto base madeira sem alojamento para luminária, ref. Tron ou equivalente, com comando de interruptor simples, sem dimer para regulagem de velocidade</t>
  </si>
  <si>
    <t xml:space="preserve">Pintura com tinta látex PVA, marcas de referência Suvinil, Coral ou Metalatex, inclusive selador, em paredes e forros, a duas demãos </t>
  </si>
  <si>
    <t>Pintura com tinta acrílica, marcas de referência Suvinil, Coral e Metalatex, inclusive selador acrílico, em paredes e forros, a duas demãos</t>
  </si>
  <si>
    <t>Muro de arrimo de concreto ciclópico com aterro na parte posterior, inclusive forma de madeira e dreno de brita</t>
  </si>
  <si>
    <t>Gradil H = 1.90m padrão SEDU em tudo de FG 2" e barra chata de 11/2"x1/4", para fixação sobre mureta conforme projeto, exclusive a mureta.</t>
  </si>
  <si>
    <t>Meio-fio de concreto pré-moldado com dimensões de 15x12x30x100 cm , rejuntados com argamassa de cimento e areia no traço 1:3</t>
  </si>
  <si>
    <t>Lavatório de louça branca com coluna suspensa, linha Vogue Plus Confort para portadores de necessidades especiais, marca de referencia DECA, Celite ou Ideal Standart, inclusive valvula, sifão e
engates, exclusive torneira</t>
  </si>
  <si>
    <t xml:space="preserve">Luminária p/ duas lâmpadas fluorescentes 40W, completa, c/ reator duplo-127V partida rápida e alto fator de potência, soquete antivibratório e lâmpada fluorescente 40W-127V </t>
  </si>
  <si>
    <t>Pintura com tinta esmalte sintético, marcas de referência Suvinil, Coral ou Metalatex, inclusive fundo branco nivelador, em madeira, a duas demãos</t>
  </si>
  <si>
    <t>Retirada de aparelhos sanitários</t>
  </si>
  <si>
    <t>Fornecimento e instalação de tampão de ferro fundido 40 x 40cm para as caixas em alvenaria</t>
  </si>
  <si>
    <t>Assentamento de bloco de concreto pré-moldado sobre 10cm de colchão de pó de pedra - sem fornecimento de bloco</t>
  </si>
  <si>
    <t>Retirada de vidros quebrados</t>
  </si>
  <si>
    <t>Janela tipo maxim-ar para vidro em alumínio anodizado natural, linha 25, completa, incl. puxador com tranca, caixilho, alizar e contramarco, exclusive vidro</t>
  </si>
  <si>
    <t>Demolição de revestimento com azulejos</t>
  </si>
  <si>
    <t>Sifão em PVC para pia de cozinha ou lavatório 1x11/2"</t>
  </si>
  <si>
    <t>Apicoamento de superfície com revestimento em argamassa</t>
  </si>
  <si>
    <t>Porta em madeira de lei tipo angelim pedra ou equiv.c/enchimento em madeira 1a.qualidade esp. 30mm p/ pintura, inclusive alizares, dobradiças e fechadura externa em latão cromado LaFonte ou equiv., exclusive marco, nas dim.: 0.90 x 2.10 m</t>
  </si>
  <si>
    <t>REDE DE ESGOTO - TUBOS DE ESGOTO</t>
  </si>
  <si>
    <t>Engate flexível de PVC para lavatório</t>
  </si>
  <si>
    <t>Fio ou cabo de cobre termoplástico, com isolamento para 750V, seção de 4.0 mm2</t>
  </si>
  <si>
    <t>Espelho para caixa estampada 4 x 2"</t>
  </si>
  <si>
    <t>Espelho para caixa estampada 4 x 4"</t>
  </si>
  <si>
    <t>Demolição de piso granilite</t>
  </si>
  <si>
    <t>Recuperação de piso com demolição parcial do concreto e aplicação de granilite, inclusive regularização</t>
  </si>
  <si>
    <t>Lâmpada Tubular LED 18W</t>
  </si>
  <si>
    <t>Soquete para lâmpada fluorescente</t>
  </si>
  <si>
    <t>Plafon/plafonier em plástico com base e27, potencia máxima 60 w (não inclui lâmpada)</t>
  </si>
  <si>
    <t xml:space="preserve">Piso argamassa alta resistência tipo granilite ou equiv de qualidade comprovada, esp de 10mm, com juntas plástica em quadros de 1m, na cor natural, com acabamento polido mecanizado, inclusive  regularização e=3.0cm </t>
  </si>
  <si>
    <t>Locação de andaime metálico para trabalho em fachada de edifíco (aluguel de 1 m² por 1 mês) inclusive frete, montagem e desmontagem</t>
  </si>
  <si>
    <t>Fornecimento e instalação de proteção para andaime fachadeiro considerando plataforma, rodapé e guarda-corpo em madeira, inclusive entelamento, conforme NR-18 (medido por m2 de fachada)</t>
  </si>
  <si>
    <t>Remoção, lavagem com escova de aço e recolocação de telhas cerâmicas</t>
  </si>
  <si>
    <t>Recolocação de telha ondulada de fibrocimento 6mm, excl. cumeeira</t>
  </si>
  <si>
    <t>Obra: Contratação de empresa especializada para prestação de serviços continuados de conservação e manutenção, corretiva e rotineira dos prédios públicos da Secretaria Municipal de Saúde</t>
  </si>
  <si>
    <t>Reservatório de polietileno de 1000l, inclusive peça de madeira 6x16cm para apoio, exclusive flanges e
torneira de bóia</t>
  </si>
  <si>
    <t>Lâmpada Tubular LED 9W</t>
  </si>
  <si>
    <t>Eletroduto flexível corrugado 1", marca de referência TIGRE</t>
  </si>
  <si>
    <t>Eletroduto flexível corrugado 3/4" , marca de referência TIGRE</t>
  </si>
  <si>
    <t>Mini-Disjuntor tripolar 25 A, curva C - 5KA 220/127VCA (NBR IEC 60947-2), Ref. Siemens, GE, Schneider</t>
  </si>
  <si>
    <t>Mini-Disjuntor tripolar 32 A, curva C - 5KA 220/127VCA (NBR IEC 60947-2), Ref. Siemens, GE, Schneider ou equivalente</t>
  </si>
  <si>
    <t>13.1.5</t>
  </si>
  <si>
    <t>13.2.2</t>
  </si>
  <si>
    <t>13.2.3</t>
  </si>
  <si>
    <t>Preço Unit. Sem BDI</t>
  </si>
  <si>
    <t>Preço Unit. Com BDI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</si>
  <si>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</si>
  <si>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</si>
  <si>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</si>
  <si>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</si>
  <si>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</si>
  <si>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</si>
  <si>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</si>
  <si>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</si>
  <si>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</si>
  <si>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</si>
  <si>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</si>
  <si>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</si>
  <si>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</si>
  <si>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</si>
  <si>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</si>
  <si>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</si>
  <si>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</si>
  <si>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</si>
  <si>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</si>
  <si>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</si>
  <si>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</si>
  <si>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</si>
  <si>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</si>
  <si>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</si>
  <si>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</si>
  <si>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</si>
  <si>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</si>
  <si>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</si>
  <si>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</si>
  <si>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</si>
  <si>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</si>
  <si>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</si>
  <si>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</si>
  <si>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</si>
  <si>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</si>
  <si>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</si>
  <si>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</si>
  <si>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</si>
  <si>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2.1.1</t>
  </si>
  <si>
    <t>2.2.1</t>
  </si>
  <si>
    <t>2.2.2</t>
  </si>
  <si>
    <t>2.2.3</t>
  </si>
  <si>
    <t>2.2.4</t>
  </si>
  <si>
    <t>2.2.5</t>
  </si>
  <si>
    <t>2.2.6</t>
  </si>
  <si>
    <t>2.3.2</t>
  </si>
  <si>
    <t>3.1.2</t>
  </si>
  <si>
    <t>3.1.3</t>
  </si>
  <si>
    <t>3.1.4</t>
  </si>
  <si>
    <t>3.1.5</t>
  </si>
  <si>
    <t>3.1.6</t>
  </si>
  <si>
    <t>4.2</t>
  </si>
  <si>
    <t>4.3</t>
  </si>
  <si>
    <t>4.3.1</t>
  </si>
  <si>
    <t>4.3.2</t>
  </si>
  <si>
    <t>4.4</t>
  </si>
  <si>
    <t>4.4.1</t>
  </si>
  <si>
    <t>5.1.6</t>
  </si>
  <si>
    <t>5.1.7</t>
  </si>
  <si>
    <t>5.1.8</t>
  </si>
  <si>
    <t>5.1.9</t>
  </si>
  <si>
    <t>5.1.10</t>
  </si>
  <si>
    <t>5.1.11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</si>
  <si>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</si>
  <si>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</si>
  <si>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</si>
  <si>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</si>
  <si>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</si>
  <si>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</si>
  <si>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</si>
  <si>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</si>
  <si>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</si>
  <si>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5.3</t>
  </si>
  <si>
    <t>5.3.3</t>
  </si>
  <si>
    <t>5.3.4</t>
  </si>
  <si>
    <t>5.3.5</t>
  </si>
  <si>
    <t>7.1.1</t>
  </si>
  <si>
    <t>7.1.2</t>
  </si>
  <si>
    <t>7.1.3</t>
  </si>
  <si>
    <t>7.1.4</t>
  </si>
  <si>
    <t>7.2.1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</si>
  <si>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</si>
  <si>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</si>
  <si>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</si>
  <si>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</si>
  <si>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</si>
  <si>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</si>
  <si>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</si>
  <si>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</si>
  <si>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</si>
  <si>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7.4</t>
  </si>
  <si>
    <t>7.4.1</t>
  </si>
  <si>
    <t>7.4.2</t>
  </si>
  <si>
    <t>7.4.3</t>
  </si>
  <si>
    <t>7.4.4</t>
  </si>
  <si>
    <t>7.4.5</t>
  </si>
  <si>
    <t>7.4.6</t>
  </si>
  <si>
    <t>8.5</t>
  </si>
  <si>
    <t>8.6</t>
  </si>
  <si>
    <t>9.1.1</t>
  </si>
  <si>
    <t>9.1.2</t>
  </si>
  <si>
    <t>9.2.1</t>
  </si>
  <si>
    <t>9.2.2</t>
  </si>
  <si>
    <t>10.1.3</t>
  </si>
  <si>
    <t>10.1.4</t>
  </si>
  <si>
    <t>10.2.3</t>
  </si>
  <si>
    <t>11.2.4</t>
  </si>
  <si>
    <t>11.2.5</t>
  </si>
  <si>
    <t>11.2.6</t>
  </si>
  <si>
    <t>11.2.7</t>
  </si>
  <si>
    <t>11.3</t>
  </si>
  <si>
    <t>11.3.1</t>
  </si>
  <si>
    <t>11.3.2</t>
  </si>
  <si>
    <t>11.3.3</t>
  </si>
  <si>
    <t>11.3.4</t>
  </si>
  <si>
    <t>11.3.5</t>
  </si>
  <si>
    <t>11.3.6</t>
  </si>
  <si>
    <t>12.1.3</t>
  </si>
  <si>
    <t>12.1.4</t>
  </si>
  <si>
    <t>12.1.5</t>
  </si>
  <si>
    <t>12.1.6</t>
  </si>
  <si>
    <t>12.1.7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</si>
  <si>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</si>
  <si>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</si>
  <si>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</si>
  <si>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</si>
  <si>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</si>
  <si>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</si>
  <si>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</si>
  <si>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</si>
  <si>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</si>
  <si>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</si>
  <si>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12.4</t>
  </si>
  <si>
    <t>12.4.1</t>
  </si>
  <si>
    <t>12.4.2</t>
  </si>
  <si>
    <t>12.4.3</t>
  </si>
  <si>
    <t>12.4.4</t>
  </si>
  <si>
    <t>12.4.5</t>
  </si>
  <si>
    <t>12.4.6</t>
  </si>
  <si>
    <t>12.4.7</t>
  </si>
  <si>
    <t>12.4.8</t>
  </si>
  <si>
    <t>12.4.9</t>
  </si>
  <si>
    <t>12.4.10</t>
  </si>
  <si>
    <t>12.4.11</t>
  </si>
  <si>
    <t>12.5</t>
  </si>
  <si>
    <t>12.5.1</t>
  </si>
  <si>
    <t>12.5.2</t>
  </si>
  <si>
    <t xml:space="preserve">12.6 </t>
  </si>
  <si>
    <t>12.6.1</t>
  </si>
  <si>
    <t>12.6.2</t>
  </si>
  <si>
    <t>12.6.3</t>
  </si>
  <si>
    <t>12.6.4</t>
  </si>
  <si>
    <t>12.6.5</t>
  </si>
  <si>
    <t>12.6.6</t>
  </si>
  <si>
    <t>12.6.7</t>
  </si>
  <si>
    <t>12.7</t>
  </si>
  <si>
    <t>12.7.1</t>
  </si>
  <si>
    <t>12.7.2</t>
  </si>
  <si>
    <t>12.7.3</t>
  </si>
  <si>
    <t>12.7.4</t>
  </si>
  <si>
    <t>12.7.5</t>
  </si>
  <si>
    <t>12.7.6</t>
  </si>
  <si>
    <t>12.7.7</t>
  </si>
  <si>
    <t>12.7.8</t>
  </si>
  <si>
    <t>12.7.9</t>
  </si>
  <si>
    <t>12.8</t>
  </si>
  <si>
    <t>12.8.1</t>
  </si>
  <si>
    <t>12.8.2</t>
  </si>
  <si>
    <t>12.9</t>
  </si>
  <si>
    <t>12.9.1</t>
  </si>
  <si>
    <t>12.9.2</t>
  </si>
  <si>
    <t>12.9.3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</si>
  <si>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</si>
  <si>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</si>
  <si>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</si>
  <si>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</si>
  <si>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</si>
  <si>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</si>
  <si>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</si>
  <si>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</si>
  <si>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</si>
  <si>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15.2</t>
  </si>
  <si>
    <t>15.2.1</t>
  </si>
  <si>
    <t>15.2.2</t>
  </si>
  <si>
    <t>15.2.3</t>
  </si>
  <si>
    <t>15.3</t>
  </si>
  <si>
    <t>15.3.1</t>
  </si>
  <si>
    <t>15.3.2</t>
  </si>
  <si>
    <t>15.3.3</t>
  </si>
  <si>
    <t>15.3.4</t>
  </si>
  <si>
    <t>16.2.4</t>
  </si>
  <si>
    <t>16.2.5</t>
  </si>
  <si>
    <t>16.2.6</t>
  </si>
  <si>
    <t>16.2.7</t>
  </si>
  <si>
    <t>16.2.8</t>
  </si>
  <si>
    <t>16.3.5</t>
  </si>
  <si>
    <t>16.3.6</t>
  </si>
  <si>
    <t>16.3.7</t>
  </si>
  <si>
    <t>16.3.8</t>
  </si>
  <si>
    <t>16.3.9</t>
  </si>
  <si>
    <t>16.3.10</t>
  </si>
  <si>
    <t>16.4</t>
  </si>
  <si>
    <t>16.4.1</t>
  </si>
  <si>
    <t>16.4.2</t>
  </si>
  <si>
    <t>17.1.3</t>
  </si>
  <si>
    <t>17.1.4</t>
  </si>
  <si>
    <t>17.1.5</t>
  </si>
  <si>
    <t>17.1.6</t>
  </si>
  <si>
    <t>17.1.7</t>
  </si>
  <si>
    <t>18.2.3</t>
  </si>
  <si>
    <t>18.2.4</t>
  </si>
  <si>
    <t>18.2.5</t>
  </si>
  <si>
    <t>18.2.6</t>
  </si>
  <si>
    <t>DER-ES 02/2020</t>
  </si>
  <si>
    <t>CALHA DE BEIRAL, SEMICIRCULAR DE PVC, DIAMETRO 125 MM, INCLUINDO CABECEIRAS, EMENDAS, BOCAIS, SUPORTES E VEDAÇÕES, EXCLUINDO CONDUTORES, INCLUSO TRANSPORTE VERTICAL. AF_07/2019</t>
  </si>
  <si>
    <t>Piso cerâmico esmaltado, PEI 5, acabamento semibrilho, dim. 45x45cm, ref. de cor CARGO PLUS WHITE Eliane/equiv. assentado com argamassa de cimento colante, inclusive rejuntamento</t>
  </si>
  <si>
    <t>Tubo de PVC para rede coletora de esgoto, DN 200mm,   inclusive conexões.</t>
  </si>
  <si>
    <t>Caixa-ralo com grelha fofo 135 kg de alv tijolo macico (7x10x20) paredes de uma vez (0.20 m) de 0.90x1.20x1.50 m (externa) com argamassa 1:4 cimento:areia, base conc FCK=15 MPA, exclusive escavação e reaterro</t>
  </si>
  <si>
    <t>2) BDI incluso = 29,93% e  LS = 157,27%.</t>
  </si>
  <si>
    <t xml:space="preserve"> Secretaria Municipal de Obras e Serviços Urbanos</t>
  </si>
  <si>
    <t>1) Preços unitários base na planilha de custos referenciais: DER-EDIFICAÇÕES/IOPES (02/2020), SINAPI (02/2020), SCO/EMOP (02/2020) e ORSE (02/2020)</t>
  </si>
  <si>
    <t xml:space="preserve">ORÇAMENTO DE CUSTO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</si>
</sst>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5" formatCode="mm/yy"/>
    <numFmt numFmtId="166" formatCode="_(* #,##0.00_);_(* \(#,##0.00\);_(* \-??_);_(@_)"/>
    <numFmt numFmtId="167" formatCode="0.000%"/>
    <numFmt numFmtId="169" formatCode="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9" fontId="16" fillId="0" borderId="0" applyFont="0" applyFill="0" applyBorder="0" applyAlignment="0" applyProtection="0"/>
    <xf numFmtId="0" fontId="11" fillId="0" borderId="0">
      <alignment vertical="top"/>
    </xf>
  </cellStyleXfs>
  <cellXfs count="124">
    <xf numFmtId="0" fontId="0" fillId="0" borderId="0" xfId="0"/>
    <xf numFmtId="4" fontId="0" fillId="0" borderId="0" xfId="0" applyNumberFormat="1"/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 wrapText="1"/>
    </xf>
    <xf numFmtId="4" fontId="0" fillId="0" borderId="0" xfId="0" applyNumberFormat="1" applyAlignment="1">
      <alignment horizontal="left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66" fontId="4" fillId="0" borderId="4" xfId="1" applyNumberFormat="1" applyFont="1" applyFill="1" applyBorder="1" applyAlignment="1" applyProtection="1">
      <alignment horizontal="center" vertical="center" wrapText="1"/>
    </xf>
    <xf numFmtId="167" fontId="4" fillId="0" borderId="4" xfId="2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/>
    </xf>
    <xf numFmtId="166" fontId="9" fillId="0" borderId="4" xfId="1" applyNumberFormat="1" applyFont="1" applyFill="1" applyBorder="1" applyAlignment="1" applyProtection="1">
      <alignment horizontal="center" vertical="center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10" fontId="9" fillId="0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5" fillId="5" borderId="4" xfId="1" applyNumberFormat="1" applyFont="1" applyFill="1" applyBorder="1" applyAlignment="1" applyProtection="1">
      <alignment horizontal="center" vertical="center"/>
    </xf>
    <xf numFmtId="166" fontId="5" fillId="5" borderId="4" xfId="1" applyNumberFormat="1" applyFont="1" applyFill="1" applyBorder="1" applyAlignment="1" applyProtection="1">
      <alignment horizontal="center" vertical="center"/>
    </xf>
    <xf numFmtId="4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10" fontId="5" fillId="5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justify" vertical="justify" wrapText="1"/>
    </xf>
    <xf numFmtId="4" fontId="4" fillId="0" borderId="4" xfId="1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 applyProtection="1">
      <alignment vertical="center" wrapText="1"/>
    </xf>
    <xf numFmtId="10" fontId="4" fillId="0" borderId="4" xfId="2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justify" vertical="center" wrapText="1"/>
    </xf>
    <xf numFmtId="4" fontId="5" fillId="0" borderId="4" xfId="1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166" fontId="5" fillId="0" borderId="4" xfId="1" applyNumberFormat="1" applyFont="1" applyFill="1" applyBorder="1" applyAlignment="1" applyProtection="1">
      <alignment vertical="center" wrapText="1"/>
    </xf>
    <xf numFmtId="10" fontId="5" fillId="0" borderId="4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justify" wrapText="1"/>
    </xf>
    <xf numFmtId="167" fontId="4" fillId="0" borderId="4" xfId="2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Fill="1" applyBorder="1" applyAlignment="1" applyProtection="1">
      <alignment horizontal="left" vertical="center"/>
    </xf>
    <xf numFmtId="4" fontId="10" fillId="0" borderId="4" xfId="0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Fill="1" applyBorder="1" applyAlignment="1" applyProtection="1">
      <alignment vertical="center"/>
    </xf>
    <xf numFmtId="10" fontId="10" fillId="0" borderId="4" xfId="2" applyNumberFormat="1" applyFont="1" applyFill="1" applyBorder="1" applyAlignment="1" applyProtection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justify" vertical="center" wrapText="1"/>
    </xf>
    <xf numFmtId="4" fontId="17" fillId="0" borderId="4" xfId="1" applyNumberFormat="1" applyFont="1" applyFill="1" applyBorder="1" applyAlignment="1" applyProtection="1">
      <alignment horizontal="center" vertical="center"/>
    </xf>
    <xf numFmtId="4" fontId="17" fillId="0" borderId="4" xfId="0" applyNumberFormat="1" applyFont="1" applyFill="1" applyBorder="1" applyAlignment="1" applyProtection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166" fontId="17" fillId="0" borderId="4" xfId="1" applyNumberFormat="1" applyFont="1" applyFill="1" applyBorder="1" applyAlignment="1" applyProtection="1">
      <alignment vertical="center" wrapText="1"/>
    </xf>
    <xf numFmtId="10" fontId="17" fillId="0" borderId="4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justify" vertical="justify" wrapText="1"/>
    </xf>
    <xf numFmtId="0" fontId="5" fillId="5" borderId="4" xfId="0" applyFont="1" applyFill="1" applyBorder="1" applyAlignment="1">
      <alignment horizontal="center" vertical="top" wrapText="1"/>
    </xf>
    <xf numFmtId="4" fontId="5" fillId="5" borderId="4" xfId="0" applyNumberFormat="1" applyFont="1" applyFill="1" applyBorder="1" applyAlignment="1">
      <alignment horizontal="center" vertical="top" wrapText="1"/>
    </xf>
    <xf numFmtId="4" fontId="5" fillId="5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justify" wrapText="1"/>
    </xf>
    <xf numFmtId="4" fontId="4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justify" vertical="center"/>
    </xf>
    <xf numFmtId="4" fontId="9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justify" vertical="center" wrapText="1"/>
    </xf>
    <xf numFmtId="4" fontId="6" fillId="0" borderId="4" xfId="1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4" xfId="1" applyNumberFormat="1" applyFont="1" applyFill="1" applyBorder="1" applyAlignment="1" applyProtection="1">
      <alignment vertical="center" wrapText="1"/>
    </xf>
    <xf numFmtId="10" fontId="6" fillId="0" borderId="4" xfId="2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justify" vertical="justify" wrapText="1"/>
    </xf>
    <xf numFmtId="0" fontId="6" fillId="6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wrapText="1"/>
    </xf>
    <xf numFmtId="0" fontId="4" fillId="0" borderId="4" xfId="0" applyFont="1" applyBorder="1"/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justify" vertical="center" wrapText="1"/>
    </xf>
    <xf numFmtId="4" fontId="5" fillId="6" borderId="4" xfId="1" applyNumberFormat="1" applyFont="1" applyFill="1" applyBorder="1" applyAlignment="1" applyProtection="1">
      <alignment horizontal="center" vertical="center"/>
    </xf>
    <xf numFmtId="166" fontId="5" fillId="6" borderId="4" xfId="1" applyNumberFormat="1" applyFont="1" applyFill="1" applyBorder="1" applyAlignment="1" applyProtection="1">
      <alignment vertical="center" wrapText="1"/>
    </xf>
    <xf numFmtId="10" fontId="5" fillId="6" borderId="4" xfId="2" applyNumberFormat="1" applyFont="1" applyFill="1" applyBorder="1" applyAlignment="1" applyProtection="1">
      <alignment horizontal="center" vertical="center"/>
    </xf>
    <xf numFmtId="166" fontId="5" fillId="0" borderId="4" xfId="1" applyNumberFormat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16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6" fontId="6" fillId="0" borderId="4" xfId="1" applyNumberFormat="1" applyFont="1" applyFill="1" applyBorder="1" applyAlignment="1" applyProtection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vertical="center"/>
    </xf>
    <xf numFmtId="10" fontId="6" fillId="4" borderId="4" xfId="2" applyNumberFormat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/>
    </xf>
    <xf numFmtId="10" fontId="4" fillId="6" borderId="4" xfId="2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/>
    </xf>
    <xf numFmtId="165" fontId="7" fillId="0" borderId="4" xfId="0" applyNumberFormat="1" applyFont="1" applyFill="1" applyBorder="1" applyProtection="1"/>
    <xf numFmtId="0" fontId="10" fillId="0" borderId="4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justify" vertical="justify" wrapText="1"/>
    </xf>
    <xf numFmtId="0" fontId="6" fillId="0" borderId="4" xfId="0" applyFont="1" applyFill="1" applyBorder="1" applyAlignment="1" applyProtection="1">
      <alignment horizontal="justify" vertical="justify" wrapText="1"/>
    </xf>
    <xf numFmtId="0" fontId="5" fillId="0" borderId="4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 6" xfId="5"/>
    <cellStyle name="Normal 61" xfId="3"/>
    <cellStyle name="Porcentagem" xfId="2" builtinId="5"/>
    <cellStyle name="Porcentagem 14 3" xfId="4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1"/>
  <sheetViews>
    <sheetView tabSelected="1" topLeftCell="A405" zoomScaleSheetLayoutView="100" workbookViewId="0">
      <selection activeCell="G412" sqref="G412"/>
    </sheetView>
  </sheetViews>
  <sheetFormatPr defaultRowHeight="15"/>
  <cols>
    <col min="1" max="1" width="8.7109375" customWidth="1"/>
    <col min="2" max="2" width="8.42578125" style="11" bestFit="1" customWidth="1"/>
    <col min="3" max="3" width="11.140625" bestFit="1" customWidth="1"/>
    <col min="4" max="4" width="39.42578125" customWidth="1"/>
    <col min="5" max="5" width="4.7109375" bestFit="1" customWidth="1"/>
    <col min="6" max="6" width="11.28515625" bestFit="1" customWidth="1"/>
    <col min="7" max="7" width="11.28515625" customWidth="1"/>
    <col min="8" max="8" width="19.5703125" style="3" bestFit="1" customWidth="1"/>
    <col min="9" max="9" width="13.140625" bestFit="1" customWidth="1"/>
    <col min="10" max="10" width="16.7109375" bestFit="1" customWidth="1"/>
    <col min="11" max="11" width="13.28515625" bestFit="1" customWidth="1"/>
    <col min="12" max="12" width="34.5703125" bestFit="1" customWidth="1"/>
  </cols>
  <sheetData>
    <row r="1" spans="1:11" ht="1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customHeight="1">
      <c r="A3" s="111" t="s">
        <v>750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 customHeight="1">
      <c r="A5" s="113" t="s">
        <v>752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>
      <c r="A7" s="120" t="s">
        <v>519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>
      <c r="A9" s="116" t="s">
        <v>47</v>
      </c>
      <c r="B9" s="116"/>
      <c r="C9" s="116"/>
      <c r="D9" s="116"/>
      <c r="E9" s="116"/>
      <c r="F9" s="116"/>
      <c r="G9" s="116"/>
      <c r="H9" s="116"/>
      <c r="I9" s="116"/>
      <c r="J9" s="103" t="s">
        <v>81</v>
      </c>
      <c r="K9" s="104">
        <v>0.29930000000000001</v>
      </c>
    </row>
    <row r="10" spans="1:1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28.5">
      <c r="A11" s="17" t="s">
        <v>1</v>
      </c>
      <c r="B11" s="17" t="s">
        <v>2</v>
      </c>
      <c r="C11" s="17" t="s">
        <v>3</v>
      </c>
      <c r="D11" s="18" t="s">
        <v>45</v>
      </c>
      <c r="E11" s="19" t="s">
        <v>44</v>
      </c>
      <c r="F11" s="19" t="s">
        <v>4</v>
      </c>
      <c r="G11" s="19" t="s">
        <v>529</v>
      </c>
      <c r="H11" s="19" t="s">
        <v>530</v>
      </c>
      <c r="I11" s="19" t="s">
        <v>5</v>
      </c>
      <c r="J11" s="20" t="s">
        <v>6</v>
      </c>
      <c r="K11" s="21" t="s">
        <v>7</v>
      </c>
    </row>
    <row r="12" spans="1:11">
      <c r="A12" s="22"/>
      <c r="B12" s="22"/>
      <c r="C12" s="22"/>
      <c r="D12" s="23"/>
      <c r="E12" s="24"/>
      <c r="F12" s="25"/>
      <c r="G12" s="25"/>
      <c r="H12" s="26"/>
      <c r="I12" s="27"/>
      <c r="J12" s="28"/>
      <c r="K12" s="29"/>
    </row>
    <row r="13" spans="1:11">
      <c r="A13" s="30" t="s">
        <v>8</v>
      </c>
      <c r="B13" s="30"/>
      <c r="C13" s="30"/>
      <c r="D13" s="31" t="s">
        <v>46</v>
      </c>
      <c r="E13" s="32"/>
      <c r="F13" s="33"/>
      <c r="G13" s="33"/>
      <c r="H13" s="34"/>
      <c r="I13" s="35"/>
      <c r="J13" s="36"/>
      <c r="K13" s="37"/>
    </row>
    <row r="14" spans="1:11" ht="99.75">
      <c r="A14" s="38" t="s">
        <v>9</v>
      </c>
      <c r="B14" s="102">
        <v>20350</v>
      </c>
      <c r="C14" s="102" t="s">
        <v>744</v>
      </c>
      <c r="D14" s="39" t="s">
        <v>48</v>
      </c>
      <c r="E14" s="40" t="s">
        <v>49</v>
      </c>
      <c r="F14" s="19">
        <v>20</v>
      </c>
      <c r="G14" s="19"/>
      <c r="H14" s="19">
        <f>G14*(1+$K$9)</f>
        <v>0</v>
      </c>
      <c r="I14" s="41">
        <f t="shared" ref="I14:I52" si="0">ROUND(F14*H14,2)</f>
        <v>0</v>
      </c>
      <c r="J14" s="42"/>
      <c r="K14" s="43" t="e">
        <f t="shared" ref="K14:K52" si="1">I14/$J$415</f>
        <v>#DIV/0!</v>
      </c>
    </row>
    <row r="15" spans="1:11" ht="28.5">
      <c r="A15" s="38" t="s">
        <v>531</v>
      </c>
      <c r="B15" s="102">
        <v>10220</v>
      </c>
      <c r="C15" s="102" t="s">
        <v>744</v>
      </c>
      <c r="D15" s="44" t="s">
        <v>50</v>
      </c>
      <c r="E15" s="40" t="s">
        <v>51</v>
      </c>
      <c r="F15" s="19">
        <v>196.13</v>
      </c>
      <c r="G15" s="19"/>
      <c r="H15" s="19">
        <f t="shared" ref="H15:H52" si="2">G15*(1+$K$9)</f>
        <v>0</v>
      </c>
      <c r="I15" s="41">
        <f t="shared" si="0"/>
        <v>0</v>
      </c>
      <c r="J15" s="42"/>
      <c r="K15" s="43" t="e">
        <f t="shared" si="1"/>
        <v>#DIV/0!</v>
      </c>
    </row>
    <row r="16" spans="1:11" ht="28.5">
      <c r="A16" s="38" t="s">
        <v>532</v>
      </c>
      <c r="B16" s="102">
        <v>10201</v>
      </c>
      <c r="C16" s="102" t="s">
        <v>744</v>
      </c>
      <c r="D16" s="44" t="s">
        <v>52</v>
      </c>
      <c r="E16" s="40" t="s">
        <v>51</v>
      </c>
      <c r="F16" s="19">
        <v>58.84</v>
      </c>
      <c r="G16" s="19"/>
      <c r="H16" s="19">
        <f t="shared" si="2"/>
        <v>0</v>
      </c>
      <c r="I16" s="41">
        <f t="shared" si="0"/>
        <v>0</v>
      </c>
      <c r="J16" s="42"/>
      <c r="K16" s="43" t="e">
        <f t="shared" si="1"/>
        <v>#DIV/0!</v>
      </c>
    </row>
    <row r="17" spans="1:11" ht="28.5">
      <c r="A17" s="38" t="s">
        <v>533</v>
      </c>
      <c r="B17" s="102">
        <v>10202</v>
      </c>
      <c r="C17" s="102" t="s">
        <v>744</v>
      </c>
      <c r="D17" s="44" t="s">
        <v>53</v>
      </c>
      <c r="E17" s="40" t="s">
        <v>51</v>
      </c>
      <c r="F17" s="19">
        <v>374.13</v>
      </c>
      <c r="G17" s="19"/>
      <c r="H17" s="19">
        <f t="shared" si="2"/>
        <v>0</v>
      </c>
      <c r="I17" s="41">
        <f t="shared" si="0"/>
        <v>0</v>
      </c>
      <c r="J17" s="42"/>
      <c r="K17" s="43" t="e">
        <f t="shared" si="1"/>
        <v>#DIV/0!</v>
      </c>
    </row>
    <row r="18" spans="1:11" ht="28.5">
      <c r="A18" s="38" t="s">
        <v>534</v>
      </c>
      <c r="B18" s="102">
        <v>10210</v>
      </c>
      <c r="C18" s="102" t="s">
        <v>744</v>
      </c>
      <c r="D18" s="44" t="s">
        <v>55</v>
      </c>
      <c r="E18" s="40" t="s">
        <v>54</v>
      </c>
      <c r="F18" s="19">
        <v>19.61</v>
      </c>
      <c r="G18" s="19"/>
      <c r="H18" s="19">
        <f t="shared" si="2"/>
        <v>0</v>
      </c>
      <c r="I18" s="41">
        <f t="shared" si="0"/>
        <v>0</v>
      </c>
      <c r="J18" s="42"/>
      <c r="K18" s="43" t="e">
        <f t="shared" si="1"/>
        <v>#DIV/0!</v>
      </c>
    </row>
    <row r="19" spans="1:11" ht="28.5">
      <c r="A19" s="38" t="s">
        <v>535</v>
      </c>
      <c r="B19" s="102">
        <v>10216</v>
      </c>
      <c r="C19" s="102" t="s">
        <v>744</v>
      </c>
      <c r="D19" s="44" t="s">
        <v>56</v>
      </c>
      <c r="E19" s="40" t="s">
        <v>49</v>
      </c>
      <c r="F19" s="19">
        <v>90</v>
      </c>
      <c r="G19" s="19"/>
      <c r="H19" s="19">
        <f t="shared" si="2"/>
        <v>0</v>
      </c>
      <c r="I19" s="41">
        <f t="shared" si="0"/>
        <v>0</v>
      </c>
      <c r="J19" s="42"/>
      <c r="K19" s="43" t="e">
        <f t="shared" si="1"/>
        <v>#DIV/0!</v>
      </c>
    </row>
    <row r="20" spans="1:11" ht="28.5">
      <c r="A20" s="38" t="s">
        <v>536</v>
      </c>
      <c r="B20" s="102">
        <v>10253</v>
      </c>
      <c r="C20" s="102" t="s">
        <v>744</v>
      </c>
      <c r="D20" s="44" t="s">
        <v>57</v>
      </c>
      <c r="E20" s="40" t="s">
        <v>51</v>
      </c>
      <c r="F20" s="19">
        <v>385</v>
      </c>
      <c r="G20" s="19"/>
      <c r="H20" s="19">
        <f t="shared" si="2"/>
        <v>0</v>
      </c>
      <c r="I20" s="41">
        <f t="shared" si="0"/>
        <v>0</v>
      </c>
      <c r="J20" s="42"/>
      <c r="K20" s="43" t="e">
        <f t="shared" si="1"/>
        <v>#DIV/0!</v>
      </c>
    </row>
    <row r="21" spans="1:11" ht="28.5">
      <c r="A21" s="38" t="s">
        <v>537</v>
      </c>
      <c r="B21" s="102">
        <v>10256</v>
      </c>
      <c r="C21" s="102" t="s">
        <v>744</v>
      </c>
      <c r="D21" s="44" t="s">
        <v>58</v>
      </c>
      <c r="E21" s="40" t="s">
        <v>51</v>
      </c>
      <c r="F21" s="19">
        <v>7337</v>
      </c>
      <c r="G21" s="19"/>
      <c r="H21" s="19">
        <f t="shared" si="2"/>
        <v>0</v>
      </c>
      <c r="I21" s="41">
        <f t="shared" si="0"/>
        <v>0</v>
      </c>
      <c r="J21" s="42"/>
      <c r="K21" s="43" t="e">
        <f t="shared" si="1"/>
        <v>#DIV/0!</v>
      </c>
    </row>
    <row r="22" spans="1:11" ht="28.5">
      <c r="A22" s="38" t="s">
        <v>538</v>
      </c>
      <c r="B22" s="102">
        <v>10255</v>
      </c>
      <c r="C22" s="102" t="s">
        <v>744</v>
      </c>
      <c r="D22" s="44" t="s">
        <v>59</v>
      </c>
      <c r="E22" s="40" t="s">
        <v>51</v>
      </c>
      <c r="F22" s="19">
        <v>735.48</v>
      </c>
      <c r="G22" s="19"/>
      <c r="H22" s="19">
        <f t="shared" si="2"/>
        <v>0</v>
      </c>
      <c r="I22" s="41">
        <f t="shared" si="0"/>
        <v>0</v>
      </c>
      <c r="J22" s="42"/>
      <c r="K22" s="43" t="e">
        <f t="shared" si="1"/>
        <v>#DIV/0!</v>
      </c>
    </row>
    <row r="23" spans="1:11" ht="28.5">
      <c r="A23" s="38" t="s">
        <v>539</v>
      </c>
      <c r="B23" s="102">
        <v>10254</v>
      </c>
      <c r="C23" s="102" t="s">
        <v>744</v>
      </c>
      <c r="D23" s="44" t="s">
        <v>60</v>
      </c>
      <c r="E23" s="40" t="s">
        <v>51</v>
      </c>
      <c r="F23" s="19">
        <v>61.29</v>
      </c>
      <c r="G23" s="19"/>
      <c r="H23" s="19">
        <f t="shared" si="2"/>
        <v>0</v>
      </c>
      <c r="I23" s="41">
        <f t="shared" si="0"/>
        <v>0</v>
      </c>
      <c r="J23" s="42"/>
      <c r="K23" s="43" t="e">
        <f t="shared" si="1"/>
        <v>#DIV/0!</v>
      </c>
    </row>
    <row r="24" spans="1:11" s="9" customFormat="1">
      <c r="A24" s="38" t="s">
        <v>540</v>
      </c>
      <c r="B24" s="105" t="s">
        <v>62</v>
      </c>
      <c r="C24" s="105"/>
      <c r="D24" s="45" t="s">
        <v>61</v>
      </c>
      <c r="E24" s="46" t="s">
        <v>51</v>
      </c>
      <c r="F24" s="47">
        <v>171.25</v>
      </c>
      <c r="G24" s="47"/>
      <c r="H24" s="19">
        <f t="shared" si="2"/>
        <v>0</v>
      </c>
      <c r="I24" s="41">
        <f t="shared" si="0"/>
        <v>0</v>
      </c>
      <c r="J24" s="48"/>
      <c r="K24" s="49" t="e">
        <f t="shared" si="1"/>
        <v>#DIV/0!</v>
      </c>
    </row>
    <row r="25" spans="1:11" s="9" customFormat="1">
      <c r="A25" s="38" t="s">
        <v>541</v>
      </c>
      <c r="B25" s="105" t="s">
        <v>62</v>
      </c>
      <c r="C25" s="105"/>
      <c r="D25" s="45" t="s">
        <v>63</v>
      </c>
      <c r="E25" s="46" t="s">
        <v>51</v>
      </c>
      <c r="F25" s="47">
        <v>121.58</v>
      </c>
      <c r="G25" s="47"/>
      <c r="H25" s="19">
        <f t="shared" si="2"/>
        <v>0</v>
      </c>
      <c r="I25" s="41">
        <f t="shared" si="0"/>
        <v>0</v>
      </c>
      <c r="J25" s="48"/>
      <c r="K25" s="49" t="e">
        <f t="shared" si="1"/>
        <v>#DIV/0!</v>
      </c>
    </row>
    <row r="26" spans="1:11" s="9" customFormat="1">
      <c r="A26" s="38" t="s">
        <v>542</v>
      </c>
      <c r="B26" s="105" t="s">
        <v>62</v>
      </c>
      <c r="C26" s="105"/>
      <c r="D26" s="45" t="s">
        <v>64</v>
      </c>
      <c r="E26" s="46" t="s">
        <v>51</v>
      </c>
      <c r="F26" s="47">
        <v>60</v>
      </c>
      <c r="G26" s="47"/>
      <c r="H26" s="19">
        <f t="shared" si="2"/>
        <v>0</v>
      </c>
      <c r="I26" s="41">
        <f t="shared" si="0"/>
        <v>0</v>
      </c>
      <c r="J26" s="48"/>
      <c r="K26" s="49" t="e">
        <f t="shared" si="1"/>
        <v>#DIV/0!</v>
      </c>
    </row>
    <row r="27" spans="1:11" ht="28.5">
      <c r="A27" s="38" t="s">
        <v>543</v>
      </c>
      <c r="B27" s="102">
        <v>10209</v>
      </c>
      <c r="C27" s="102" t="s">
        <v>744</v>
      </c>
      <c r="D27" s="44" t="s">
        <v>65</v>
      </c>
      <c r="E27" s="40" t="s">
        <v>54</v>
      </c>
      <c r="F27" s="19">
        <v>10</v>
      </c>
      <c r="G27" s="19"/>
      <c r="H27" s="19">
        <f t="shared" si="2"/>
        <v>0</v>
      </c>
      <c r="I27" s="41">
        <f t="shared" si="0"/>
        <v>0</v>
      </c>
      <c r="J27" s="42"/>
      <c r="K27" s="43" t="e">
        <f t="shared" si="1"/>
        <v>#DIV/0!</v>
      </c>
    </row>
    <row r="28" spans="1:11" ht="28.5">
      <c r="A28" s="38" t="s">
        <v>544</v>
      </c>
      <c r="B28" s="102">
        <v>10208</v>
      </c>
      <c r="C28" s="102" t="s">
        <v>744</v>
      </c>
      <c r="D28" s="44" t="s">
        <v>66</v>
      </c>
      <c r="E28" s="40" t="s">
        <v>51</v>
      </c>
      <c r="F28" s="19">
        <v>490</v>
      </c>
      <c r="G28" s="19"/>
      <c r="H28" s="19">
        <f t="shared" si="2"/>
        <v>0</v>
      </c>
      <c r="I28" s="41">
        <f t="shared" si="0"/>
        <v>0</v>
      </c>
      <c r="J28" s="42"/>
      <c r="K28" s="43" t="e">
        <f t="shared" si="1"/>
        <v>#DIV/0!</v>
      </c>
    </row>
    <row r="29" spans="1:11" ht="42.75">
      <c r="A29" s="38" t="s">
        <v>545</v>
      </c>
      <c r="B29" s="102">
        <v>10246</v>
      </c>
      <c r="C29" s="102" t="s">
        <v>744</v>
      </c>
      <c r="D29" s="44" t="s">
        <v>67</v>
      </c>
      <c r="E29" s="40" t="s">
        <v>51</v>
      </c>
      <c r="F29" s="19">
        <v>13450</v>
      </c>
      <c r="G29" s="19"/>
      <c r="H29" s="19">
        <f t="shared" si="2"/>
        <v>0</v>
      </c>
      <c r="I29" s="41">
        <f t="shared" si="0"/>
        <v>0</v>
      </c>
      <c r="J29" s="42"/>
      <c r="K29" s="43" t="e">
        <f t="shared" si="1"/>
        <v>#DIV/0!</v>
      </c>
    </row>
    <row r="30" spans="1:11" ht="28.5">
      <c r="A30" s="38" t="s">
        <v>546</v>
      </c>
      <c r="B30" s="102">
        <v>10218</v>
      </c>
      <c r="C30" s="102" t="s">
        <v>744</v>
      </c>
      <c r="D30" s="44" t="s">
        <v>68</v>
      </c>
      <c r="E30" s="40" t="s">
        <v>51</v>
      </c>
      <c r="F30" s="19">
        <v>4900</v>
      </c>
      <c r="G30" s="19"/>
      <c r="H30" s="19">
        <f t="shared" si="2"/>
        <v>0</v>
      </c>
      <c r="I30" s="41">
        <f t="shared" si="0"/>
        <v>0</v>
      </c>
      <c r="J30" s="42"/>
      <c r="K30" s="43" t="e">
        <f t="shared" si="1"/>
        <v>#DIV/0!</v>
      </c>
    </row>
    <row r="31" spans="1:11" s="9" customFormat="1" ht="29.25">
      <c r="A31" s="38" t="s">
        <v>547</v>
      </c>
      <c r="B31" s="105" t="s">
        <v>62</v>
      </c>
      <c r="C31" s="105"/>
      <c r="D31" s="50" t="s">
        <v>69</v>
      </c>
      <c r="E31" s="46" t="s">
        <v>49</v>
      </c>
      <c r="F31" s="47">
        <v>615</v>
      </c>
      <c r="G31" s="47"/>
      <c r="H31" s="19">
        <f t="shared" si="2"/>
        <v>0</v>
      </c>
      <c r="I31" s="41">
        <f t="shared" si="0"/>
        <v>0</v>
      </c>
      <c r="J31" s="48"/>
      <c r="K31" s="49" t="e">
        <f t="shared" si="1"/>
        <v>#DIV/0!</v>
      </c>
    </row>
    <row r="32" spans="1:11" ht="28.5">
      <c r="A32" s="38" t="s">
        <v>548</v>
      </c>
      <c r="B32" s="102">
        <v>10215</v>
      </c>
      <c r="C32" s="102" t="s">
        <v>744</v>
      </c>
      <c r="D32" s="44" t="s">
        <v>70</v>
      </c>
      <c r="E32" s="40" t="s">
        <v>51</v>
      </c>
      <c r="F32" s="19">
        <v>212</v>
      </c>
      <c r="G32" s="19"/>
      <c r="H32" s="19">
        <f t="shared" si="2"/>
        <v>0</v>
      </c>
      <c r="I32" s="41">
        <f t="shared" si="0"/>
        <v>0</v>
      </c>
      <c r="J32" s="42"/>
      <c r="K32" s="43" t="e">
        <f t="shared" si="1"/>
        <v>#DIV/0!</v>
      </c>
    </row>
    <row r="33" spans="1:13" ht="28.5">
      <c r="A33" s="38" t="s">
        <v>549</v>
      </c>
      <c r="B33" s="102">
        <v>10239</v>
      </c>
      <c r="C33" s="102" t="s">
        <v>744</v>
      </c>
      <c r="D33" s="44" t="s">
        <v>72</v>
      </c>
      <c r="E33" s="40" t="s">
        <v>51</v>
      </c>
      <c r="F33" s="19">
        <v>60</v>
      </c>
      <c r="G33" s="19"/>
      <c r="H33" s="19">
        <f t="shared" si="2"/>
        <v>0</v>
      </c>
      <c r="I33" s="41">
        <f t="shared" si="0"/>
        <v>0</v>
      </c>
      <c r="J33" s="42"/>
      <c r="K33" s="43" t="e">
        <f t="shared" si="1"/>
        <v>#DIV/0!</v>
      </c>
    </row>
    <row r="34" spans="1:13" ht="28.5">
      <c r="A34" s="38" t="s">
        <v>550</v>
      </c>
      <c r="B34" s="102">
        <v>10214</v>
      </c>
      <c r="C34" s="102" t="s">
        <v>744</v>
      </c>
      <c r="D34" s="44" t="s">
        <v>73</v>
      </c>
      <c r="E34" s="40" t="s">
        <v>51</v>
      </c>
      <c r="F34" s="19">
        <v>112</v>
      </c>
      <c r="G34" s="19"/>
      <c r="H34" s="19">
        <f t="shared" si="2"/>
        <v>0</v>
      </c>
      <c r="I34" s="41">
        <f t="shared" si="0"/>
        <v>0</v>
      </c>
      <c r="J34" s="42"/>
      <c r="K34" s="43" t="e">
        <f t="shared" si="1"/>
        <v>#DIV/0!</v>
      </c>
    </row>
    <row r="35" spans="1:13" s="9" customFormat="1">
      <c r="A35" s="38" t="s">
        <v>551</v>
      </c>
      <c r="B35" s="105" t="s">
        <v>62</v>
      </c>
      <c r="C35" s="105"/>
      <c r="D35" s="45" t="s">
        <v>74</v>
      </c>
      <c r="E35" s="46" t="s">
        <v>49</v>
      </c>
      <c r="F35" s="47">
        <v>40</v>
      </c>
      <c r="G35" s="47"/>
      <c r="H35" s="19">
        <f t="shared" si="2"/>
        <v>0</v>
      </c>
      <c r="I35" s="41">
        <f t="shared" si="0"/>
        <v>0</v>
      </c>
      <c r="J35" s="48"/>
      <c r="K35" s="49" t="e">
        <f t="shared" si="1"/>
        <v>#DIV/0!</v>
      </c>
      <c r="L35" s="106"/>
      <c r="M35" s="107"/>
    </row>
    <row r="36" spans="1:13" ht="28.5">
      <c r="A36" s="38" t="s">
        <v>552</v>
      </c>
      <c r="B36" s="102">
        <v>10225</v>
      </c>
      <c r="C36" s="102" t="s">
        <v>744</v>
      </c>
      <c r="D36" s="44" t="s">
        <v>75</v>
      </c>
      <c r="E36" s="40" t="s">
        <v>71</v>
      </c>
      <c r="F36" s="19">
        <v>1</v>
      </c>
      <c r="G36" s="19"/>
      <c r="H36" s="19">
        <f t="shared" si="2"/>
        <v>0</v>
      </c>
      <c r="I36" s="41">
        <f t="shared" si="0"/>
        <v>0</v>
      </c>
      <c r="J36" s="42"/>
      <c r="K36" s="43" t="e">
        <f t="shared" si="1"/>
        <v>#DIV/0!</v>
      </c>
    </row>
    <row r="37" spans="1:13" ht="45" customHeight="1">
      <c r="A37" s="38" t="s">
        <v>553</v>
      </c>
      <c r="B37" s="102">
        <v>10227</v>
      </c>
      <c r="C37" s="102" t="s">
        <v>744</v>
      </c>
      <c r="D37" s="44" t="s">
        <v>82</v>
      </c>
      <c r="E37" s="40" t="s">
        <v>71</v>
      </c>
      <c r="F37" s="19">
        <v>1</v>
      </c>
      <c r="G37" s="19"/>
      <c r="H37" s="19">
        <f t="shared" si="2"/>
        <v>0</v>
      </c>
      <c r="I37" s="41">
        <f t="shared" si="0"/>
        <v>0</v>
      </c>
      <c r="J37" s="42"/>
      <c r="K37" s="43" t="e">
        <f t="shared" si="1"/>
        <v>#DIV/0!</v>
      </c>
    </row>
    <row r="38" spans="1:13" s="9" customFormat="1" ht="28.5">
      <c r="A38" s="38" t="s">
        <v>554</v>
      </c>
      <c r="B38" s="102">
        <v>10223</v>
      </c>
      <c r="C38" s="102" t="s">
        <v>744</v>
      </c>
      <c r="D38" s="45" t="s">
        <v>495</v>
      </c>
      <c r="E38" s="46" t="s">
        <v>71</v>
      </c>
      <c r="F38" s="47">
        <v>24</v>
      </c>
      <c r="G38" s="47"/>
      <c r="H38" s="19">
        <f t="shared" si="2"/>
        <v>0</v>
      </c>
      <c r="I38" s="41">
        <f t="shared" si="0"/>
        <v>0</v>
      </c>
      <c r="J38" s="48"/>
      <c r="K38" s="49" t="e">
        <f t="shared" si="1"/>
        <v>#DIV/0!</v>
      </c>
    </row>
    <row r="39" spans="1:13" ht="28.5">
      <c r="A39" s="38" t="s">
        <v>555</v>
      </c>
      <c r="B39" s="102">
        <v>10226</v>
      </c>
      <c r="C39" s="102" t="s">
        <v>744</v>
      </c>
      <c r="D39" s="44" t="s">
        <v>83</v>
      </c>
      <c r="E39" s="40" t="s">
        <v>71</v>
      </c>
      <c r="F39" s="19">
        <v>3</v>
      </c>
      <c r="G39" s="19"/>
      <c r="H39" s="19">
        <f t="shared" si="2"/>
        <v>0</v>
      </c>
      <c r="I39" s="41">
        <f t="shared" si="0"/>
        <v>0</v>
      </c>
      <c r="J39" s="42"/>
      <c r="K39" s="51" t="e">
        <f t="shared" si="1"/>
        <v>#DIV/0!</v>
      </c>
    </row>
    <row r="40" spans="1:13" ht="28.5">
      <c r="A40" s="38" t="s">
        <v>556</v>
      </c>
      <c r="B40" s="102">
        <v>10323</v>
      </c>
      <c r="C40" s="102" t="s">
        <v>744</v>
      </c>
      <c r="D40" s="44" t="s">
        <v>84</v>
      </c>
      <c r="E40" s="40" t="s">
        <v>71</v>
      </c>
      <c r="F40" s="19">
        <v>1</v>
      </c>
      <c r="G40" s="19"/>
      <c r="H40" s="19">
        <f t="shared" si="2"/>
        <v>0</v>
      </c>
      <c r="I40" s="41">
        <f t="shared" si="0"/>
        <v>0</v>
      </c>
      <c r="J40" s="42"/>
      <c r="K40" s="43" t="e">
        <f t="shared" si="1"/>
        <v>#DIV/0!</v>
      </c>
    </row>
    <row r="41" spans="1:13" ht="28.5">
      <c r="A41" s="38" t="s">
        <v>557</v>
      </c>
      <c r="B41" s="102">
        <v>10240</v>
      </c>
      <c r="C41" s="102" t="s">
        <v>744</v>
      </c>
      <c r="D41" s="44" t="s">
        <v>85</v>
      </c>
      <c r="E41" s="40" t="s">
        <v>71</v>
      </c>
      <c r="F41" s="19">
        <v>69</v>
      </c>
      <c r="G41" s="19"/>
      <c r="H41" s="19">
        <f t="shared" si="2"/>
        <v>0</v>
      </c>
      <c r="I41" s="41">
        <f t="shared" si="0"/>
        <v>0</v>
      </c>
      <c r="J41" s="42"/>
      <c r="K41" s="43" t="e">
        <f t="shared" si="1"/>
        <v>#DIV/0!</v>
      </c>
    </row>
    <row r="42" spans="1:13" s="9" customFormat="1">
      <c r="A42" s="38" t="s">
        <v>558</v>
      </c>
      <c r="B42" s="105" t="s">
        <v>62</v>
      </c>
      <c r="C42" s="105"/>
      <c r="D42" s="45" t="s">
        <v>86</v>
      </c>
      <c r="E42" s="46" t="s">
        <v>71</v>
      </c>
      <c r="F42" s="47">
        <v>126</v>
      </c>
      <c r="G42" s="47"/>
      <c r="H42" s="19">
        <f t="shared" si="2"/>
        <v>0</v>
      </c>
      <c r="I42" s="41">
        <f t="shared" si="0"/>
        <v>0</v>
      </c>
      <c r="J42" s="48"/>
      <c r="K42" s="49" t="e">
        <f t="shared" si="1"/>
        <v>#DIV/0!</v>
      </c>
    </row>
    <row r="43" spans="1:13" s="9" customFormat="1">
      <c r="A43" s="38" t="s">
        <v>559</v>
      </c>
      <c r="B43" s="105" t="s">
        <v>62</v>
      </c>
      <c r="C43" s="105"/>
      <c r="D43" s="45" t="s">
        <v>87</v>
      </c>
      <c r="E43" s="46" t="s">
        <v>49</v>
      </c>
      <c r="F43" s="47">
        <v>800</v>
      </c>
      <c r="G43" s="47"/>
      <c r="H43" s="19">
        <f t="shared" si="2"/>
        <v>0</v>
      </c>
      <c r="I43" s="41">
        <f t="shared" si="0"/>
        <v>0</v>
      </c>
      <c r="J43" s="48"/>
      <c r="K43" s="49" t="e">
        <f t="shared" si="1"/>
        <v>#DIV/0!</v>
      </c>
    </row>
    <row r="44" spans="1:13" ht="28.5">
      <c r="A44" s="38" t="s">
        <v>560</v>
      </c>
      <c r="B44" s="102">
        <v>10401</v>
      </c>
      <c r="C44" s="102" t="s">
        <v>744</v>
      </c>
      <c r="D44" s="44" t="s">
        <v>88</v>
      </c>
      <c r="E44" s="40" t="s">
        <v>51</v>
      </c>
      <c r="F44" s="19">
        <v>50</v>
      </c>
      <c r="G44" s="19"/>
      <c r="H44" s="19">
        <f t="shared" si="2"/>
        <v>0</v>
      </c>
      <c r="I44" s="41">
        <f t="shared" si="0"/>
        <v>0</v>
      </c>
      <c r="J44" s="42"/>
      <c r="K44" s="51" t="e">
        <f t="shared" si="1"/>
        <v>#DIV/0!</v>
      </c>
    </row>
    <row r="45" spans="1:13" ht="28.5">
      <c r="A45" s="38" t="s">
        <v>561</v>
      </c>
      <c r="B45" s="102">
        <v>10402</v>
      </c>
      <c r="C45" s="102" t="s">
        <v>744</v>
      </c>
      <c r="D45" s="44" t="s">
        <v>89</v>
      </c>
      <c r="E45" s="40" t="s">
        <v>51</v>
      </c>
      <c r="F45" s="19">
        <v>100</v>
      </c>
      <c r="G45" s="19"/>
      <c r="H45" s="19">
        <f t="shared" si="2"/>
        <v>0</v>
      </c>
      <c r="I45" s="41">
        <f t="shared" si="0"/>
        <v>0</v>
      </c>
      <c r="J45" s="42"/>
      <c r="K45" s="43" t="e">
        <f t="shared" si="1"/>
        <v>#DIV/0!</v>
      </c>
    </row>
    <row r="46" spans="1:13" ht="28.5">
      <c r="A46" s="38" t="s">
        <v>562</v>
      </c>
      <c r="B46" s="102">
        <v>10224</v>
      </c>
      <c r="C46" s="102" t="s">
        <v>744</v>
      </c>
      <c r="D46" s="44" t="s">
        <v>90</v>
      </c>
      <c r="E46" s="40" t="s">
        <v>51</v>
      </c>
      <c r="F46" s="19">
        <v>120</v>
      </c>
      <c r="G46" s="19"/>
      <c r="H46" s="19">
        <f t="shared" si="2"/>
        <v>0</v>
      </c>
      <c r="I46" s="41">
        <f t="shared" si="0"/>
        <v>0</v>
      </c>
      <c r="J46" s="42"/>
      <c r="K46" s="43" t="e">
        <f t="shared" si="1"/>
        <v>#DIV/0!</v>
      </c>
    </row>
    <row r="47" spans="1:13" ht="28.5">
      <c r="A47" s="38" t="s">
        <v>563</v>
      </c>
      <c r="B47" s="102">
        <v>10242</v>
      </c>
      <c r="C47" s="102" t="s">
        <v>744</v>
      </c>
      <c r="D47" s="44" t="s">
        <v>498</v>
      </c>
      <c r="E47" s="40" t="s">
        <v>51</v>
      </c>
      <c r="F47" s="19">
        <v>99</v>
      </c>
      <c r="G47" s="19"/>
      <c r="H47" s="19">
        <f t="shared" si="2"/>
        <v>0</v>
      </c>
      <c r="I47" s="41">
        <f t="shared" si="0"/>
        <v>0</v>
      </c>
      <c r="J47" s="42"/>
      <c r="K47" s="43" t="e">
        <f t="shared" si="1"/>
        <v>#DIV/0!</v>
      </c>
    </row>
    <row r="48" spans="1:13" ht="28.5">
      <c r="A48" s="38" t="s">
        <v>564</v>
      </c>
      <c r="B48" s="102">
        <v>10206</v>
      </c>
      <c r="C48" s="102" t="s">
        <v>744</v>
      </c>
      <c r="D48" s="44" t="s">
        <v>500</v>
      </c>
      <c r="E48" s="40" t="s">
        <v>51</v>
      </c>
      <c r="F48" s="19">
        <v>90</v>
      </c>
      <c r="G48" s="19"/>
      <c r="H48" s="19">
        <f t="shared" si="2"/>
        <v>0</v>
      </c>
      <c r="I48" s="41">
        <f t="shared" si="0"/>
        <v>0</v>
      </c>
      <c r="J48" s="42"/>
      <c r="K48" s="43" t="e">
        <f t="shared" si="1"/>
        <v>#DIV/0!</v>
      </c>
    </row>
    <row r="49" spans="1:12" ht="28.5">
      <c r="A49" s="38" t="s">
        <v>565</v>
      </c>
      <c r="B49" s="102">
        <v>10238</v>
      </c>
      <c r="C49" s="102" t="s">
        <v>744</v>
      </c>
      <c r="D49" s="44" t="s">
        <v>502</v>
      </c>
      <c r="E49" s="40" t="s">
        <v>51</v>
      </c>
      <c r="F49" s="19">
        <v>100</v>
      </c>
      <c r="G49" s="19"/>
      <c r="H49" s="19">
        <f t="shared" si="2"/>
        <v>0</v>
      </c>
      <c r="I49" s="41">
        <f t="shared" si="0"/>
        <v>0</v>
      </c>
      <c r="J49" s="42"/>
      <c r="K49" s="43" t="e">
        <f t="shared" si="1"/>
        <v>#DIV/0!</v>
      </c>
    </row>
    <row r="50" spans="1:12" ht="28.5">
      <c r="A50" s="38" t="s">
        <v>566</v>
      </c>
      <c r="B50" s="102">
        <v>10264</v>
      </c>
      <c r="C50" s="102" t="s">
        <v>744</v>
      </c>
      <c r="D50" s="44" t="s">
        <v>509</v>
      </c>
      <c r="E50" s="40" t="s">
        <v>51</v>
      </c>
      <c r="F50" s="19">
        <v>120</v>
      </c>
      <c r="G50" s="19"/>
      <c r="H50" s="19">
        <f t="shared" si="2"/>
        <v>0</v>
      </c>
      <c r="I50" s="41">
        <f t="shared" si="0"/>
        <v>0</v>
      </c>
      <c r="J50" s="42"/>
      <c r="K50" s="43" t="e">
        <f t="shared" si="1"/>
        <v>#DIV/0!</v>
      </c>
    </row>
    <row r="51" spans="1:12" ht="57">
      <c r="A51" s="38" t="s">
        <v>567</v>
      </c>
      <c r="B51" s="102">
        <v>20339</v>
      </c>
      <c r="C51" s="102" t="s">
        <v>744</v>
      </c>
      <c r="D51" s="44" t="s">
        <v>515</v>
      </c>
      <c r="E51" s="40" t="s">
        <v>51</v>
      </c>
      <c r="F51" s="19">
        <v>300</v>
      </c>
      <c r="G51" s="19"/>
      <c r="H51" s="19">
        <f t="shared" si="2"/>
        <v>0</v>
      </c>
      <c r="I51" s="41">
        <f t="shared" si="0"/>
        <v>0</v>
      </c>
      <c r="J51" s="42"/>
      <c r="K51" s="43" t="e">
        <f t="shared" si="1"/>
        <v>#DIV/0!</v>
      </c>
    </row>
    <row r="52" spans="1:12" ht="85.5">
      <c r="A52" s="38" t="s">
        <v>568</v>
      </c>
      <c r="B52" s="102">
        <v>20348</v>
      </c>
      <c r="C52" s="102" t="s">
        <v>744</v>
      </c>
      <c r="D52" s="44" t="s">
        <v>516</v>
      </c>
      <c r="E52" s="40" t="s">
        <v>51</v>
      </c>
      <c r="F52" s="19">
        <v>290</v>
      </c>
      <c r="G52" s="19"/>
      <c r="H52" s="19">
        <f t="shared" si="2"/>
        <v>0</v>
      </c>
      <c r="I52" s="41">
        <f t="shared" si="0"/>
        <v>0</v>
      </c>
      <c r="J52" s="42"/>
      <c r="K52" s="43" t="e">
        <f t="shared" si="1"/>
        <v>#DIV/0!</v>
      </c>
    </row>
    <row r="53" spans="1:12">
      <c r="A53" s="22"/>
      <c r="B53" s="102"/>
      <c r="C53" s="102"/>
      <c r="D53" s="23"/>
      <c r="E53" s="24"/>
      <c r="F53" s="25"/>
      <c r="G53" s="25"/>
      <c r="H53" s="52" t="s">
        <v>10</v>
      </c>
      <c r="I53" s="53"/>
      <c r="J53" s="54">
        <f>SUM(I14:I52)</f>
        <v>0</v>
      </c>
      <c r="K53" s="55" t="e">
        <f>J53/$J$415</f>
        <v>#DIV/0!</v>
      </c>
      <c r="L53" s="1"/>
    </row>
    <row r="54" spans="1:12">
      <c r="A54" s="22"/>
      <c r="B54" s="102"/>
      <c r="C54" s="102"/>
      <c r="D54" s="23"/>
      <c r="E54" s="24"/>
      <c r="F54" s="25"/>
      <c r="G54" s="25"/>
      <c r="H54" s="26"/>
      <c r="I54" s="27"/>
      <c r="J54" s="28"/>
      <c r="K54" s="29"/>
    </row>
    <row r="55" spans="1:12">
      <c r="A55" s="30" t="s">
        <v>11</v>
      </c>
      <c r="B55" s="30"/>
      <c r="C55" s="30"/>
      <c r="D55" s="31" t="s">
        <v>91</v>
      </c>
      <c r="E55" s="32"/>
      <c r="F55" s="33"/>
      <c r="G55" s="33"/>
      <c r="H55" s="34"/>
      <c r="I55" s="35"/>
      <c r="J55" s="36"/>
      <c r="K55" s="37"/>
    </row>
    <row r="56" spans="1:12" s="5" customFormat="1">
      <c r="A56" s="56" t="s">
        <v>12</v>
      </c>
      <c r="B56" s="7"/>
      <c r="C56" s="7"/>
      <c r="D56" s="57" t="s">
        <v>92</v>
      </c>
      <c r="E56" s="58"/>
      <c r="F56" s="59"/>
      <c r="G56" s="59"/>
      <c r="H56" s="59"/>
      <c r="I56" s="60"/>
      <c r="J56" s="61"/>
      <c r="K56" s="62"/>
    </row>
    <row r="57" spans="1:12" s="4" customFormat="1" ht="28.5">
      <c r="A57" s="38" t="s">
        <v>569</v>
      </c>
      <c r="B57" s="102">
        <v>30101</v>
      </c>
      <c r="C57" s="102" t="s">
        <v>744</v>
      </c>
      <c r="D57" s="44" t="s">
        <v>94</v>
      </c>
      <c r="E57" s="40" t="s">
        <v>54</v>
      </c>
      <c r="F57" s="19">
        <v>41</v>
      </c>
      <c r="G57" s="19"/>
      <c r="H57" s="19">
        <f t="shared" ref="H57:H66" si="3">G57*(1+$K$9)</f>
        <v>0</v>
      </c>
      <c r="I57" s="41">
        <f t="shared" ref="I57" si="4">ROUND(F57*H57,2)</f>
        <v>0</v>
      </c>
      <c r="J57" s="42"/>
      <c r="K57" s="43" t="e">
        <f>I57/$J$415</f>
        <v>#DIV/0!</v>
      </c>
    </row>
    <row r="58" spans="1:12" s="5" customFormat="1">
      <c r="A58" s="56" t="s">
        <v>76</v>
      </c>
      <c r="B58" s="7"/>
      <c r="C58" s="7"/>
      <c r="D58" s="57" t="s">
        <v>95</v>
      </c>
      <c r="E58" s="58"/>
      <c r="F58" s="59"/>
      <c r="G58" s="59"/>
      <c r="H58" s="59"/>
      <c r="I58" s="60"/>
      <c r="J58" s="61"/>
      <c r="K58" s="62"/>
    </row>
    <row r="59" spans="1:12" ht="28.5">
      <c r="A59" s="38" t="s">
        <v>570</v>
      </c>
      <c r="B59" s="102">
        <v>30201</v>
      </c>
      <c r="C59" s="102" t="s">
        <v>744</v>
      </c>
      <c r="D59" s="44" t="s">
        <v>96</v>
      </c>
      <c r="E59" s="40" t="s">
        <v>54</v>
      </c>
      <c r="F59" s="19">
        <v>10</v>
      </c>
      <c r="G59" s="19"/>
      <c r="H59" s="19">
        <f t="shared" si="3"/>
        <v>0</v>
      </c>
      <c r="I59" s="41">
        <f t="shared" ref="I59:I66" si="5">ROUND(F59*H59,2)</f>
        <v>0</v>
      </c>
      <c r="J59" s="42"/>
      <c r="K59" s="43" t="e">
        <f t="shared" ref="K59:K64" si="6">I59/$J$415</f>
        <v>#DIV/0!</v>
      </c>
    </row>
    <row r="60" spans="1:12" ht="28.5">
      <c r="A60" s="38" t="s">
        <v>571</v>
      </c>
      <c r="B60" s="102">
        <v>200323</v>
      </c>
      <c r="C60" s="102" t="s">
        <v>744</v>
      </c>
      <c r="D60" s="44" t="s">
        <v>98</v>
      </c>
      <c r="E60" s="40" t="s">
        <v>54</v>
      </c>
      <c r="F60" s="19">
        <v>8</v>
      </c>
      <c r="G60" s="19"/>
      <c r="H60" s="19">
        <f t="shared" si="3"/>
        <v>0</v>
      </c>
      <c r="I60" s="41">
        <f t="shared" si="5"/>
        <v>0</v>
      </c>
      <c r="J60" s="42"/>
      <c r="K60" s="43" t="e">
        <f t="shared" si="6"/>
        <v>#DIV/0!</v>
      </c>
    </row>
    <row r="61" spans="1:12" ht="28.5">
      <c r="A61" s="38" t="s">
        <v>572</v>
      </c>
      <c r="B61" s="102">
        <v>30203</v>
      </c>
      <c r="C61" s="102" t="s">
        <v>744</v>
      </c>
      <c r="D61" s="44" t="s">
        <v>100</v>
      </c>
      <c r="E61" s="40" t="s">
        <v>54</v>
      </c>
      <c r="F61" s="19">
        <v>10</v>
      </c>
      <c r="G61" s="19"/>
      <c r="H61" s="19">
        <f t="shared" si="3"/>
        <v>0</v>
      </c>
      <c r="I61" s="41">
        <f t="shared" si="5"/>
        <v>0</v>
      </c>
      <c r="J61" s="42"/>
      <c r="K61" s="43" t="e">
        <f t="shared" si="6"/>
        <v>#DIV/0!</v>
      </c>
    </row>
    <row r="62" spans="1:12" ht="28.5">
      <c r="A62" s="38" t="s">
        <v>573</v>
      </c>
      <c r="B62" s="102">
        <v>30209</v>
      </c>
      <c r="C62" s="102" t="s">
        <v>744</v>
      </c>
      <c r="D62" s="44" t="s">
        <v>102</v>
      </c>
      <c r="E62" s="40" t="s">
        <v>54</v>
      </c>
      <c r="F62" s="19">
        <v>8</v>
      </c>
      <c r="G62" s="19"/>
      <c r="H62" s="19">
        <f t="shared" si="3"/>
        <v>0</v>
      </c>
      <c r="I62" s="41">
        <f t="shared" si="5"/>
        <v>0</v>
      </c>
      <c r="J62" s="42"/>
      <c r="K62" s="43" t="e">
        <f t="shared" si="6"/>
        <v>#DIV/0!</v>
      </c>
    </row>
    <row r="63" spans="1:12" s="9" customFormat="1" ht="57">
      <c r="A63" s="38" t="s">
        <v>574</v>
      </c>
      <c r="B63" s="102">
        <v>30208</v>
      </c>
      <c r="C63" s="102" t="s">
        <v>744</v>
      </c>
      <c r="D63" s="45" t="s">
        <v>478</v>
      </c>
      <c r="E63" s="46" t="s">
        <v>54</v>
      </c>
      <c r="F63" s="47">
        <v>8</v>
      </c>
      <c r="G63" s="47"/>
      <c r="H63" s="19">
        <f t="shared" si="3"/>
        <v>0</v>
      </c>
      <c r="I63" s="41">
        <f t="shared" si="5"/>
        <v>0</v>
      </c>
      <c r="J63" s="48"/>
      <c r="K63" s="49" t="e">
        <f t="shared" si="6"/>
        <v>#DIV/0!</v>
      </c>
    </row>
    <row r="64" spans="1:12" s="9" customFormat="1" ht="48.75" customHeight="1">
      <c r="A64" s="38" t="s">
        <v>575</v>
      </c>
      <c r="B64" s="102">
        <v>30210</v>
      </c>
      <c r="C64" s="102" t="s">
        <v>744</v>
      </c>
      <c r="D64" s="45" t="s">
        <v>477</v>
      </c>
      <c r="E64" s="46" t="s">
        <v>54</v>
      </c>
      <c r="F64" s="47">
        <v>8</v>
      </c>
      <c r="G64" s="47"/>
      <c r="H64" s="19">
        <f t="shared" si="3"/>
        <v>0</v>
      </c>
      <c r="I64" s="41">
        <f t="shared" si="5"/>
        <v>0</v>
      </c>
      <c r="J64" s="48"/>
      <c r="K64" s="49" t="e">
        <f t="shared" si="6"/>
        <v>#DIV/0!</v>
      </c>
    </row>
    <row r="65" spans="1:11" s="5" customFormat="1">
      <c r="A65" s="56" t="s">
        <v>77</v>
      </c>
      <c r="B65" s="7"/>
      <c r="C65" s="7"/>
      <c r="D65" s="57" t="s">
        <v>103</v>
      </c>
      <c r="E65" s="58"/>
      <c r="F65" s="59"/>
      <c r="G65" s="59"/>
      <c r="H65" s="59"/>
      <c r="I65" s="41"/>
      <c r="J65" s="61"/>
      <c r="K65" s="62"/>
    </row>
    <row r="66" spans="1:11" ht="85.5">
      <c r="A66" s="38" t="s">
        <v>576</v>
      </c>
      <c r="B66" s="102">
        <v>30304</v>
      </c>
      <c r="C66" s="102" t="s">
        <v>744</v>
      </c>
      <c r="D66" s="44" t="s">
        <v>435</v>
      </c>
      <c r="E66" s="40" t="s">
        <v>54</v>
      </c>
      <c r="F66" s="19">
        <v>286</v>
      </c>
      <c r="G66" s="19"/>
      <c r="H66" s="19">
        <f t="shared" si="3"/>
        <v>0</v>
      </c>
      <c r="I66" s="41">
        <f t="shared" si="5"/>
        <v>0</v>
      </c>
      <c r="J66" s="42"/>
      <c r="K66" s="43" t="e">
        <f>I66/$J$415</f>
        <v>#DIV/0!</v>
      </c>
    </row>
    <row r="67" spans="1:11">
      <c r="A67" s="22"/>
      <c r="B67" s="102"/>
      <c r="C67" s="102"/>
      <c r="D67" s="23"/>
      <c r="E67" s="24"/>
      <c r="F67" s="25"/>
      <c r="G67" s="25"/>
      <c r="H67" s="52" t="s">
        <v>10</v>
      </c>
      <c r="I67" s="53"/>
      <c r="J67" s="54">
        <f>SUM(I55:I66)</f>
        <v>0</v>
      </c>
      <c r="K67" s="55" t="e">
        <f>J67/$J$415</f>
        <v>#DIV/0!</v>
      </c>
    </row>
    <row r="68" spans="1:11">
      <c r="A68" s="22"/>
      <c r="B68" s="102"/>
      <c r="C68" s="102"/>
      <c r="D68" s="23"/>
      <c r="E68" s="24"/>
      <c r="F68" s="25"/>
      <c r="G68" s="25"/>
      <c r="H68" s="26"/>
      <c r="I68" s="27"/>
      <c r="J68" s="28"/>
      <c r="K68" s="29"/>
    </row>
    <row r="69" spans="1:11">
      <c r="A69" s="30" t="s">
        <v>13</v>
      </c>
      <c r="B69" s="30"/>
      <c r="C69" s="30"/>
      <c r="D69" s="31" t="s">
        <v>104</v>
      </c>
      <c r="E69" s="32"/>
      <c r="F69" s="33"/>
      <c r="G69" s="33"/>
      <c r="H69" s="34"/>
      <c r="I69" s="35"/>
      <c r="J69" s="36"/>
      <c r="K69" s="37"/>
    </row>
    <row r="70" spans="1:11" s="5" customFormat="1">
      <c r="A70" s="56" t="s">
        <v>14</v>
      </c>
      <c r="B70" s="7"/>
      <c r="C70" s="7"/>
      <c r="D70" s="57" t="s">
        <v>105</v>
      </c>
      <c r="E70" s="58"/>
      <c r="F70" s="59"/>
      <c r="G70" s="59"/>
      <c r="H70" s="59"/>
      <c r="I70" s="60"/>
      <c r="J70" s="61"/>
      <c r="K70" s="62"/>
    </row>
    <row r="71" spans="1:11" ht="42.75">
      <c r="A71" s="38" t="s">
        <v>93</v>
      </c>
      <c r="B71" s="102">
        <v>40202</v>
      </c>
      <c r="C71" s="102" t="s">
        <v>744</v>
      </c>
      <c r="D71" s="44" t="s">
        <v>106</v>
      </c>
      <c r="E71" s="40" t="s">
        <v>54</v>
      </c>
      <c r="F71" s="19">
        <v>8</v>
      </c>
      <c r="G71" s="19"/>
      <c r="H71" s="19">
        <f t="shared" ref="H71:H76" si="7">G71*(1+$K$9)</f>
        <v>0</v>
      </c>
      <c r="I71" s="41">
        <f t="shared" ref="I71:I80" si="8">ROUND(F71*H71,2)</f>
        <v>0</v>
      </c>
      <c r="J71" s="42"/>
      <c r="K71" s="43" t="e">
        <f t="shared" ref="K71:K76" si="9">I71/$J$415</f>
        <v>#DIV/0!</v>
      </c>
    </row>
    <row r="72" spans="1:11" ht="71.25">
      <c r="A72" s="38" t="s">
        <v>577</v>
      </c>
      <c r="B72" s="102">
        <v>40206</v>
      </c>
      <c r="C72" s="102" t="s">
        <v>744</v>
      </c>
      <c r="D72" s="44" t="s">
        <v>107</v>
      </c>
      <c r="E72" s="40" t="s">
        <v>51</v>
      </c>
      <c r="F72" s="19">
        <v>50</v>
      </c>
      <c r="G72" s="19"/>
      <c r="H72" s="19">
        <f t="shared" si="7"/>
        <v>0</v>
      </c>
      <c r="I72" s="41">
        <f t="shared" si="8"/>
        <v>0</v>
      </c>
      <c r="J72" s="42"/>
      <c r="K72" s="43" t="e">
        <f t="shared" si="9"/>
        <v>#DIV/0!</v>
      </c>
    </row>
    <row r="73" spans="1:11" ht="71.25">
      <c r="A73" s="38" t="s">
        <v>578</v>
      </c>
      <c r="B73" s="102">
        <v>40238</v>
      </c>
      <c r="C73" s="102" t="s">
        <v>744</v>
      </c>
      <c r="D73" s="44" t="s">
        <v>108</v>
      </c>
      <c r="E73" s="40" t="s">
        <v>51</v>
      </c>
      <c r="F73" s="19">
        <v>75</v>
      </c>
      <c r="G73" s="19"/>
      <c r="H73" s="19">
        <f t="shared" si="7"/>
        <v>0</v>
      </c>
      <c r="I73" s="41">
        <f t="shared" si="8"/>
        <v>0</v>
      </c>
      <c r="J73" s="42"/>
      <c r="K73" s="43" t="e">
        <f t="shared" si="9"/>
        <v>#DIV/0!</v>
      </c>
    </row>
    <row r="74" spans="1:11" s="9" customFormat="1" ht="42.75">
      <c r="A74" s="38" t="s">
        <v>579</v>
      </c>
      <c r="B74" s="105" t="s">
        <v>62</v>
      </c>
      <c r="C74" s="121"/>
      <c r="D74" s="45" t="s">
        <v>116</v>
      </c>
      <c r="E74" s="46" t="s">
        <v>115</v>
      </c>
      <c r="F74" s="47">
        <v>2500</v>
      </c>
      <c r="G74" s="47"/>
      <c r="H74" s="19">
        <f t="shared" si="7"/>
        <v>0</v>
      </c>
      <c r="I74" s="41">
        <f t="shared" si="8"/>
        <v>0</v>
      </c>
      <c r="J74" s="48"/>
      <c r="K74" s="49" t="e">
        <f t="shared" si="9"/>
        <v>#DIV/0!</v>
      </c>
    </row>
    <row r="75" spans="1:11" ht="57">
      <c r="A75" s="38" t="s">
        <v>580</v>
      </c>
      <c r="B75" s="102">
        <v>40231</v>
      </c>
      <c r="C75" s="102" t="s">
        <v>744</v>
      </c>
      <c r="D75" s="44" t="s">
        <v>436</v>
      </c>
      <c r="E75" s="40" t="s">
        <v>54</v>
      </c>
      <c r="F75" s="19">
        <v>7</v>
      </c>
      <c r="G75" s="19"/>
      <c r="H75" s="19">
        <f t="shared" si="7"/>
        <v>0</v>
      </c>
      <c r="I75" s="41">
        <f t="shared" si="8"/>
        <v>0</v>
      </c>
      <c r="J75" s="42"/>
      <c r="K75" s="43" t="e">
        <f t="shared" si="9"/>
        <v>#DIV/0!</v>
      </c>
    </row>
    <row r="76" spans="1:11" ht="42.75">
      <c r="A76" s="38" t="s">
        <v>581</v>
      </c>
      <c r="B76" s="102">
        <v>40224</v>
      </c>
      <c r="C76" s="102" t="s">
        <v>744</v>
      </c>
      <c r="D76" s="44" t="s">
        <v>117</v>
      </c>
      <c r="E76" s="40" t="s">
        <v>54</v>
      </c>
      <c r="F76" s="19">
        <v>33</v>
      </c>
      <c r="G76" s="19"/>
      <c r="H76" s="19">
        <f t="shared" si="7"/>
        <v>0</v>
      </c>
      <c r="I76" s="41">
        <f t="shared" si="8"/>
        <v>0</v>
      </c>
      <c r="J76" s="42"/>
      <c r="K76" s="43" t="e">
        <f t="shared" si="9"/>
        <v>#DIV/0!</v>
      </c>
    </row>
    <row r="77" spans="1:11" s="5" customFormat="1">
      <c r="A77" s="56" t="s">
        <v>15</v>
      </c>
      <c r="B77" s="7"/>
      <c r="C77" s="7"/>
      <c r="D77" s="57" t="s">
        <v>114</v>
      </c>
      <c r="E77" s="58"/>
      <c r="F77" s="59"/>
      <c r="G77" s="59"/>
      <c r="H77" s="59"/>
      <c r="I77" s="60"/>
      <c r="J77" s="61"/>
      <c r="K77" s="62"/>
    </row>
    <row r="78" spans="1:11" ht="114">
      <c r="A78" s="38" t="s">
        <v>97</v>
      </c>
      <c r="B78" s="102">
        <v>40337</v>
      </c>
      <c r="C78" s="102" t="s">
        <v>744</v>
      </c>
      <c r="D78" s="44" t="s">
        <v>437</v>
      </c>
      <c r="E78" s="40" t="s">
        <v>51</v>
      </c>
      <c r="F78" s="19">
        <v>210</v>
      </c>
      <c r="G78" s="19"/>
      <c r="H78" s="19">
        <f t="shared" ref="H78:H80" si="10">G78*(1+$K$9)</f>
        <v>0</v>
      </c>
      <c r="I78" s="41">
        <f t="shared" si="8"/>
        <v>0</v>
      </c>
      <c r="J78" s="42"/>
      <c r="K78" s="43" t="e">
        <f>I78/$J$415</f>
        <v>#DIV/0!</v>
      </c>
    </row>
    <row r="79" spans="1:11" s="9" customFormat="1" ht="42.75">
      <c r="A79" s="38" t="s">
        <v>99</v>
      </c>
      <c r="B79" s="105" t="s">
        <v>62</v>
      </c>
      <c r="C79" s="121"/>
      <c r="D79" s="63" t="s">
        <v>116</v>
      </c>
      <c r="E79" s="46" t="s">
        <v>115</v>
      </c>
      <c r="F79" s="47">
        <v>950</v>
      </c>
      <c r="G79" s="47"/>
      <c r="H79" s="19">
        <f t="shared" si="10"/>
        <v>0</v>
      </c>
      <c r="I79" s="41">
        <f t="shared" si="8"/>
        <v>0</v>
      </c>
      <c r="J79" s="48"/>
      <c r="K79" s="49" t="e">
        <f>I79/$J$415</f>
        <v>#DIV/0!</v>
      </c>
    </row>
    <row r="80" spans="1:11" ht="71.25">
      <c r="A80" s="38" t="s">
        <v>101</v>
      </c>
      <c r="B80" s="102">
        <v>40331</v>
      </c>
      <c r="C80" s="102" t="s">
        <v>744</v>
      </c>
      <c r="D80" s="44" t="s">
        <v>118</v>
      </c>
      <c r="E80" s="40" t="s">
        <v>54</v>
      </c>
      <c r="F80" s="19">
        <v>30</v>
      </c>
      <c r="G80" s="19"/>
      <c r="H80" s="19">
        <f t="shared" si="10"/>
        <v>0</v>
      </c>
      <c r="I80" s="41">
        <f t="shared" si="8"/>
        <v>0</v>
      </c>
      <c r="J80" s="42"/>
      <c r="K80" s="43" t="e">
        <f>I80/$J$415</f>
        <v>#DIV/0!</v>
      </c>
    </row>
    <row r="81" spans="1:11">
      <c r="A81" s="38"/>
      <c r="B81" s="102"/>
      <c r="C81" s="102"/>
      <c r="D81" s="23"/>
      <c r="E81" s="24"/>
      <c r="F81" s="25"/>
      <c r="G81" s="25"/>
      <c r="H81" s="52" t="s">
        <v>10</v>
      </c>
      <c r="I81" s="53"/>
      <c r="J81" s="54">
        <f>SUM(I70:I80)</f>
        <v>0</v>
      </c>
      <c r="K81" s="55" t="e">
        <f>SUM(K70:K80)</f>
        <v>#DIV/0!</v>
      </c>
    </row>
    <row r="82" spans="1:11">
      <c r="A82" s="38"/>
      <c r="B82" s="102"/>
      <c r="C82" s="102"/>
      <c r="D82" s="23"/>
      <c r="E82" s="24"/>
      <c r="F82" s="25"/>
      <c r="G82" s="25"/>
      <c r="H82" s="26"/>
      <c r="I82" s="27"/>
      <c r="J82" s="28"/>
      <c r="K82" s="29"/>
    </row>
    <row r="83" spans="1:11">
      <c r="A83" s="30" t="s">
        <v>16</v>
      </c>
      <c r="B83" s="30"/>
      <c r="C83" s="30"/>
      <c r="D83" s="31" t="s">
        <v>120</v>
      </c>
      <c r="E83" s="64"/>
      <c r="F83" s="65"/>
      <c r="G83" s="65"/>
      <c r="H83" s="35"/>
      <c r="I83" s="66"/>
      <c r="J83" s="36"/>
      <c r="K83" s="37"/>
    </row>
    <row r="84" spans="1:11" s="5" customFormat="1">
      <c r="A84" s="56" t="s">
        <v>17</v>
      </c>
      <c r="B84" s="7"/>
      <c r="C84" s="7"/>
      <c r="D84" s="57" t="s">
        <v>121</v>
      </c>
      <c r="E84" s="58"/>
      <c r="F84" s="59"/>
      <c r="G84" s="59"/>
      <c r="H84" s="59"/>
      <c r="I84" s="60"/>
      <c r="J84" s="61"/>
      <c r="K84" s="62"/>
    </row>
    <row r="85" spans="1:11" ht="85.5">
      <c r="A85" s="38" t="s">
        <v>109</v>
      </c>
      <c r="B85" s="102">
        <v>50601</v>
      </c>
      <c r="C85" s="102" t="s">
        <v>744</v>
      </c>
      <c r="D85" s="44" t="s">
        <v>123</v>
      </c>
      <c r="E85" s="40" t="s">
        <v>51</v>
      </c>
      <c r="F85" s="19">
        <v>50</v>
      </c>
      <c r="G85" s="19"/>
      <c r="H85" s="19">
        <f t="shared" ref="H85:H89" si="11">G85*(1+$K$9)</f>
        <v>0</v>
      </c>
      <c r="I85" s="41">
        <f t="shared" ref="I85:I89" si="12">ROUND(F85*H85,2)</f>
        <v>0</v>
      </c>
      <c r="J85" s="42"/>
      <c r="K85" s="43" t="e">
        <f>I85/$J$415</f>
        <v>#DIV/0!</v>
      </c>
    </row>
    <row r="86" spans="1:11" ht="85.5">
      <c r="A86" s="38" t="s">
        <v>110</v>
      </c>
      <c r="B86" s="102">
        <v>50602</v>
      </c>
      <c r="C86" s="102" t="s">
        <v>744</v>
      </c>
      <c r="D86" s="44" t="s">
        <v>124</v>
      </c>
      <c r="E86" s="40" t="s">
        <v>51</v>
      </c>
      <c r="F86" s="19">
        <v>360</v>
      </c>
      <c r="G86" s="19"/>
      <c r="H86" s="19">
        <f t="shared" si="11"/>
        <v>0</v>
      </c>
      <c r="I86" s="41">
        <f t="shared" si="12"/>
        <v>0</v>
      </c>
      <c r="J86" s="42"/>
      <c r="K86" s="43" t="e">
        <f>I86/$J$415</f>
        <v>#DIV/0!</v>
      </c>
    </row>
    <row r="87" spans="1:11" ht="85.5">
      <c r="A87" s="38" t="s">
        <v>111</v>
      </c>
      <c r="B87" s="102">
        <v>50603</v>
      </c>
      <c r="C87" s="102" t="s">
        <v>744</v>
      </c>
      <c r="D87" s="44" t="s">
        <v>125</v>
      </c>
      <c r="E87" s="40" t="s">
        <v>51</v>
      </c>
      <c r="F87" s="19">
        <v>50</v>
      </c>
      <c r="G87" s="19"/>
      <c r="H87" s="19">
        <f t="shared" si="11"/>
        <v>0</v>
      </c>
      <c r="I87" s="41">
        <f t="shared" si="12"/>
        <v>0</v>
      </c>
      <c r="J87" s="42"/>
      <c r="K87" s="43" t="e">
        <f>I87/$J$415</f>
        <v>#DIV/0!</v>
      </c>
    </row>
    <row r="88" spans="1:11" ht="86.25">
      <c r="A88" s="38" t="s">
        <v>112</v>
      </c>
      <c r="B88" s="102">
        <v>50606</v>
      </c>
      <c r="C88" s="102" t="s">
        <v>744</v>
      </c>
      <c r="D88" s="67" t="s">
        <v>126</v>
      </c>
      <c r="E88" s="40" t="s">
        <v>51</v>
      </c>
      <c r="F88" s="19">
        <v>399</v>
      </c>
      <c r="G88" s="19"/>
      <c r="H88" s="19">
        <f t="shared" si="11"/>
        <v>0</v>
      </c>
      <c r="I88" s="41">
        <f t="shared" si="12"/>
        <v>0</v>
      </c>
      <c r="J88" s="42"/>
      <c r="K88" s="43" t="e">
        <f>I88/$J$415</f>
        <v>#DIV/0!</v>
      </c>
    </row>
    <row r="89" spans="1:11" ht="99.75">
      <c r="A89" s="38" t="s">
        <v>113</v>
      </c>
      <c r="B89" s="102">
        <v>50607</v>
      </c>
      <c r="C89" s="102" t="s">
        <v>744</v>
      </c>
      <c r="D89" s="44" t="s">
        <v>438</v>
      </c>
      <c r="E89" s="40" t="s">
        <v>51</v>
      </c>
      <c r="F89" s="19">
        <v>280</v>
      </c>
      <c r="G89" s="19"/>
      <c r="H89" s="19">
        <f t="shared" si="11"/>
        <v>0</v>
      </c>
      <c r="I89" s="41">
        <f t="shared" si="12"/>
        <v>0</v>
      </c>
      <c r="J89" s="42"/>
      <c r="K89" s="43" t="e">
        <f>I89/$J$415</f>
        <v>#DIV/0!</v>
      </c>
    </row>
    <row r="90" spans="1:11" s="5" customFormat="1">
      <c r="A90" s="56" t="s">
        <v>582</v>
      </c>
      <c r="B90" s="7"/>
      <c r="C90" s="7"/>
      <c r="D90" s="57" t="s">
        <v>131</v>
      </c>
      <c r="E90" s="58"/>
      <c r="F90" s="59"/>
      <c r="G90" s="59"/>
      <c r="H90" s="59"/>
      <c r="I90" s="68"/>
      <c r="J90" s="42"/>
      <c r="K90" s="43"/>
    </row>
    <row r="91" spans="1:11" ht="71.25">
      <c r="A91" s="38" t="s">
        <v>119</v>
      </c>
      <c r="B91" s="102">
        <v>50501</v>
      </c>
      <c r="C91" s="102" t="s">
        <v>744</v>
      </c>
      <c r="D91" s="44" t="s">
        <v>133</v>
      </c>
      <c r="E91" s="40" t="s">
        <v>51</v>
      </c>
      <c r="F91" s="19">
        <v>160</v>
      </c>
      <c r="G91" s="19"/>
      <c r="H91" s="19">
        <f t="shared" ref="H91" si="13">G91*(1+$K$9)</f>
        <v>0</v>
      </c>
      <c r="I91" s="68">
        <f t="shared" ref="I91" si="14">F91*H91</f>
        <v>0</v>
      </c>
      <c r="J91" s="42"/>
      <c r="K91" s="43" t="e">
        <f>I91/$J$415</f>
        <v>#DIV/0!</v>
      </c>
    </row>
    <row r="92" spans="1:11" s="5" customFormat="1">
      <c r="A92" s="56" t="s">
        <v>583</v>
      </c>
      <c r="B92" s="7"/>
      <c r="C92" s="7"/>
      <c r="D92" s="57" t="s">
        <v>136</v>
      </c>
      <c r="E92" s="58"/>
      <c r="F92" s="59"/>
      <c r="G92" s="59"/>
      <c r="H92" s="59"/>
      <c r="I92" s="60"/>
      <c r="J92" s="61"/>
      <c r="K92" s="62"/>
    </row>
    <row r="93" spans="1:11" ht="85.5">
      <c r="A93" s="38" t="s">
        <v>584</v>
      </c>
      <c r="B93" s="102">
        <v>50202</v>
      </c>
      <c r="C93" s="102" t="s">
        <v>744</v>
      </c>
      <c r="D93" s="44" t="s">
        <v>137</v>
      </c>
      <c r="E93" s="40" t="s">
        <v>51</v>
      </c>
      <c r="F93" s="19">
        <v>78</v>
      </c>
      <c r="G93" s="19"/>
      <c r="H93" s="19">
        <f t="shared" ref="H93:H94" si="15">G93*(1+$K$9)</f>
        <v>0</v>
      </c>
      <c r="I93" s="41">
        <f t="shared" ref="I93:I96" si="16">ROUND(F93*H93,2)</f>
        <v>0</v>
      </c>
      <c r="J93" s="42"/>
      <c r="K93" s="43" t="e">
        <f>I93/$J$415</f>
        <v>#DIV/0!</v>
      </c>
    </row>
    <row r="94" spans="1:11" ht="42.75">
      <c r="A94" s="38" t="s">
        <v>585</v>
      </c>
      <c r="B94" s="102">
        <v>50203</v>
      </c>
      <c r="C94" s="102" t="s">
        <v>744</v>
      </c>
      <c r="D94" s="44" t="s">
        <v>138</v>
      </c>
      <c r="E94" s="40" t="s">
        <v>71</v>
      </c>
      <c r="F94" s="19">
        <v>12</v>
      </c>
      <c r="G94" s="19"/>
      <c r="H94" s="19">
        <f t="shared" si="15"/>
        <v>0</v>
      </c>
      <c r="I94" s="41">
        <f t="shared" si="16"/>
        <v>0</v>
      </c>
      <c r="J94" s="42"/>
      <c r="K94" s="43" t="e">
        <f>I94/$J$415</f>
        <v>#DIV/0!</v>
      </c>
    </row>
    <row r="95" spans="1:11" s="5" customFormat="1">
      <c r="A95" s="56" t="s">
        <v>586</v>
      </c>
      <c r="B95" s="7"/>
      <c r="C95" s="7"/>
      <c r="D95" s="57" t="s">
        <v>140</v>
      </c>
      <c r="E95" s="58"/>
      <c r="F95" s="59"/>
      <c r="G95" s="59"/>
      <c r="H95" s="59"/>
      <c r="I95" s="41"/>
      <c r="J95" s="61"/>
      <c r="K95" s="62"/>
    </row>
    <row r="96" spans="1:11" ht="42.75">
      <c r="A96" s="38" t="s">
        <v>587</v>
      </c>
      <c r="B96" s="102">
        <v>50301</v>
      </c>
      <c r="C96" s="102" t="s">
        <v>744</v>
      </c>
      <c r="D96" s="44" t="s">
        <v>139</v>
      </c>
      <c r="E96" s="40" t="s">
        <v>49</v>
      </c>
      <c r="F96" s="19">
        <v>35</v>
      </c>
      <c r="G96" s="19"/>
      <c r="H96" s="19">
        <f t="shared" ref="H96" si="17">G96*(1+$K$9)</f>
        <v>0</v>
      </c>
      <c r="I96" s="41">
        <f t="shared" si="16"/>
        <v>0</v>
      </c>
      <c r="J96" s="42"/>
      <c r="K96" s="43" t="e">
        <f>I96/$J$415</f>
        <v>#DIV/0!</v>
      </c>
    </row>
    <row r="97" spans="1:11">
      <c r="A97" s="69"/>
      <c r="B97" s="102"/>
      <c r="C97" s="102"/>
      <c r="D97" s="70"/>
      <c r="E97" s="71"/>
      <c r="F97" s="25"/>
      <c r="G97" s="25"/>
      <c r="H97" s="53" t="s">
        <v>10</v>
      </c>
      <c r="I97" s="53"/>
      <c r="J97" s="54">
        <f>SUM(I84:I96)</f>
        <v>0</v>
      </c>
      <c r="K97" s="55" t="e">
        <f>J97/$J$415</f>
        <v>#DIV/0!</v>
      </c>
    </row>
    <row r="98" spans="1:11">
      <c r="A98" s="22"/>
      <c r="B98" s="102"/>
      <c r="C98" s="102"/>
      <c r="D98" s="23"/>
      <c r="E98" s="24"/>
      <c r="F98" s="25"/>
      <c r="G98" s="25"/>
      <c r="H98" s="26"/>
      <c r="I98" s="27"/>
      <c r="J98" s="28"/>
      <c r="K98" s="29"/>
    </row>
    <row r="99" spans="1:11">
      <c r="A99" s="30" t="s">
        <v>18</v>
      </c>
      <c r="B99" s="30"/>
      <c r="C99" s="30"/>
      <c r="D99" s="31" t="s">
        <v>141</v>
      </c>
      <c r="E99" s="32"/>
      <c r="F99" s="33"/>
      <c r="G99" s="33"/>
      <c r="H99" s="34"/>
      <c r="I99" s="35"/>
      <c r="J99" s="36"/>
      <c r="K99" s="37"/>
    </row>
    <row r="100" spans="1:11" s="5" customFormat="1">
      <c r="A100" s="56" t="s">
        <v>19</v>
      </c>
      <c r="B100" s="7"/>
      <c r="C100" s="7"/>
      <c r="D100" s="57" t="s">
        <v>142</v>
      </c>
      <c r="E100" s="58"/>
      <c r="F100" s="59"/>
      <c r="G100" s="59"/>
      <c r="H100" s="59"/>
      <c r="I100" s="60"/>
      <c r="J100" s="61"/>
      <c r="K100" s="62"/>
    </row>
    <row r="101" spans="1:11" ht="42.75">
      <c r="A101" s="38" t="s">
        <v>122</v>
      </c>
      <c r="B101" s="102">
        <v>60110</v>
      </c>
      <c r="C101" s="102" t="s">
        <v>744</v>
      </c>
      <c r="D101" s="44" t="s">
        <v>143</v>
      </c>
      <c r="E101" s="40" t="s">
        <v>49</v>
      </c>
      <c r="F101" s="19">
        <v>273.5</v>
      </c>
      <c r="G101" s="19"/>
      <c r="H101" s="19">
        <f t="shared" ref="H101:H111" si="18">G101*(1+$K$9)</f>
        <v>0</v>
      </c>
      <c r="I101" s="41">
        <f t="shared" ref="I101:I128" si="19">ROUND(F101*H101,2)</f>
        <v>0</v>
      </c>
      <c r="J101" s="42"/>
      <c r="K101" s="43" t="e">
        <f t="shared" ref="K101:K111" si="20">I101/$J$415</f>
        <v>#DIV/0!</v>
      </c>
    </row>
    <row r="102" spans="1:11" ht="42.75">
      <c r="A102" s="38" t="s">
        <v>127</v>
      </c>
      <c r="B102" s="102">
        <v>60113</v>
      </c>
      <c r="C102" s="102" t="s">
        <v>744</v>
      </c>
      <c r="D102" s="44" t="s">
        <v>144</v>
      </c>
      <c r="E102" s="40" t="s">
        <v>49</v>
      </c>
      <c r="F102" s="19">
        <v>273.5</v>
      </c>
      <c r="G102" s="19"/>
      <c r="H102" s="19">
        <f t="shared" si="18"/>
        <v>0</v>
      </c>
      <c r="I102" s="41">
        <f t="shared" si="19"/>
        <v>0</v>
      </c>
      <c r="J102" s="42"/>
      <c r="K102" s="43" t="e">
        <f t="shared" si="20"/>
        <v>#DIV/0!</v>
      </c>
    </row>
    <row r="103" spans="1:11" s="6" customFormat="1" ht="99.75">
      <c r="A103" s="38" t="s">
        <v>128</v>
      </c>
      <c r="B103" s="102">
        <v>61301</v>
      </c>
      <c r="C103" s="102" t="s">
        <v>744</v>
      </c>
      <c r="D103" s="44" t="s">
        <v>145</v>
      </c>
      <c r="E103" s="40" t="s">
        <v>71</v>
      </c>
      <c r="F103" s="19">
        <v>5</v>
      </c>
      <c r="G103" s="19"/>
      <c r="H103" s="19">
        <f t="shared" si="18"/>
        <v>0</v>
      </c>
      <c r="I103" s="41">
        <f t="shared" si="19"/>
        <v>0</v>
      </c>
      <c r="J103" s="42"/>
      <c r="K103" s="43" t="e">
        <f t="shared" si="20"/>
        <v>#DIV/0!</v>
      </c>
    </row>
    <row r="104" spans="1:11" s="6" customFormat="1" ht="99.75">
      <c r="A104" s="38" t="s">
        <v>129</v>
      </c>
      <c r="B104" s="102">
        <v>61302</v>
      </c>
      <c r="C104" s="102" t="s">
        <v>744</v>
      </c>
      <c r="D104" s="44" t="s">
        <v>146</v>
      </c>
      <c r="E104" s="40" t="s">
        <v>71</v>
      </c>
      <c r="F104" s="19">
        <v>37</v>
      </c>
      <c r="G104" s="19"/>
      <c r="H104" s="19">
        <f t="shared" si="18"/>
        <v>0</v>
      </c>
      <c r="I104" s="41">
        <f t="shared" si="19"/>
        <v>0</v>
      </c>
      <c r="J104" s="42"/>
      <c r="K104" s="43" t="e">
        <f t="shared" si="20"/>
        <v>#DIV/0!</v>
      </c>
    </row>
    <row r="105" spans="1:11" s="6" customFormat="1" ht="99.75">
      <c r="A105" s="38" t="s">
        <v>130</v>
      </c>
      <c r="B105" s="102">
        <v>61303</v>
      </c>
      <c r="C105" s="102" t="s">
        <v>744</v>
      </c>
      <c r="D105" s="44" t="s">
        <v>439</v>
      </c>
      <c r="E105" s="40" t="s">
        <v>71</v>
      </c>
      <c r="F105" s="19">
        <v>114</v>
      </c>
      <c r="G105" s="19"/>
      <c r="H105" s="19">
        <f t="shared" si="18"/>
        <v>0</v>
      </c>
      <c r="I105" s="41">
        <f t="shared" si="19"/>
        <v>0</v>
      </c>
      <c r="J105" s="42"/>
      <c r="K105" s="43" t="e">
        <f t="shared" si="20"/>
        <v>#DIV/0!</v>
      </c>
    </row>
    <row r="106" spans="1:11" s="6" customFormat="1" ht="99.75">
      <c r="A106" s="38" t="s">
        <v>588</v>
      </c>
      <c r="B106" s="102">
        <v>61304</v>
      </c>
      <c r="C106" s="102" t="s">
        <v>744</v>
      </c>
      <c r="D106" s="44" t="s">
        <v>503</v>
      </c>
      <c r="E106" s="40" t="s">
        <v>71</v>
      </c>
      <c r="F106" s="19">
        <v>15</v>
      </c>
      <c r="G106" s="19"/>
      <c r="H106" s="19">
        <f t="shared" si="18"/>
        <v>0</v>
      </c>
      <c r="I106" s="41">
        <f t="shared" si="19"/>
        <v>0</v>
      </c>
      <c r="J106" s="42"/>
      <c r="K106" s="43" t="e">
        <f t="shared" si="20"/>
        <v>#DIV/0!</v>
      </c>
    </row>
    <row r="107" spans="1:11" s="9" customFormat="1" ht="129">
      <c r="A107" s="38" t="s">
        <v>589</v>
      </c>
      <c r="B107" s="105" t="s">
        <v>62</v>
      </c>
      <c r="C107" s="105"/>
      <c r="D107" s="50" t="s">
        <v>443</v>
      </c>
      <c r="E107" s="46" t="s">
        <v>71</v>
      </c>
      <c r="F107" s="47">
        <v>5</v>
      </c>
      <c r="G107" s="47"/>
      <c r="H107" s="19">
        <f t="shared" si="18"/>
        <v>0</v>
      </c>
      <c r="I107" s="41">
        <f t="shared" si="19"/>
        <v>0</v>
      </c>
      <c r="J107" s="48"/>
      <c r="K107" s="49" t="e">
        <f t="shared" si="20"/>
        <v>#DIV/0!</v>
      </c>
    </row>
    <row r="108" spans="1:11" s="8" customFormat="1" ht="129">
      <c r="A108" s="38" t="s">
        <v>590</v>
      </c>
      <c r="B108" s="105" t="s">
        <v>62</v>
      </c>
      <c r="C108" s="105"/>
      <c r="D108" s="50" t="s">
        <v>440</v>
      </c>
      <c r="E108" s="46" t="s">
        <v>71</v>
      </c>
      <c r="F108" s="47">
        <v>12</v>
      </c>
      <c r="G108" s="47"/>
      <c r="H108" s="19">
        <f t="shared" si="18"/>
        <v>0</v>
      </c>
      <c r="I108" s="41">
        <f t="shared" si="19"/>
        <v>0</v>
      </c>
      <c r="J108" s="48"/>
      <c r="K108" s="49" t="e">
        <f t="shared" si="20"/>
        <v>#DIV/0!</v>
      </c>
    </row>
    <row r="109" spans="1:11" s="8" customFormat="1" ht="131.25" customHeight="1">
      <c r="A109" s="38" t="s">
        <v>591</v>
      </c>
      <c r="B109" s="105" t="s">
        <v>62</v>
      </c>
      <c r="C109" s="105"/>
      <c r="D109" s="45" t="s">
        <v>441</v>
      </c>
      <c r="E109" s="46" t="s">
        <v>71</v>
      </c>
      <c r="F109" s="47">
        <v>15</v>
      </c>
      <c r="G109" s="47"/>
      <c r="H109" s="19">
        <f t="shared" si="18"/>
        <v>0</v>
      </c>
      <c r="I109" s="41">
        <f t="shared" si="19"/>
        <v>0</v>
      </c>
      <c r="J109" s="48"/>
      <c r="K109" s="49" t="e">
        <f t="shared" si="20"/>
        <v>#DIV/0!</v>
      </c>
    </row>
    <row r="110" spans="1:11" s="8" customFormat="1" ht="132" customHeight="1">
      <c r="A110" s="38" t="s">
        <v>592</v>
      </c>
      <c r="B110" s="105" t="s">
        <v>62</v>
      </c>
      <c r="C110" s="105"/>
      <c r="D110" s="45" t="s">
        <v>442</v>
      </c>
      <c r="E110" s="46" t="s">
        <v>71</v>
      </c>
      <c r="F110" s="47">
        <v>7</v>
      </c>
      <c r="G110" s="47"/>
      <c r="H110" s="19">
        <f t="shared" si="18"/>
        <v>0</v>
      </c>
      <c r="I110" s="41">
        <f t="shared" si="19"/>
        <v>0</v>
      </c>
      <c r="J110" s="48"/>
      <c r="K110" s="49" t="e">
        <f t="shared" si="20"/>
        <v>#DIV/0!</v>
      </c>
    </row>
    <row r="111" spans="1:11" s="9" customFormat="1" ht="28.5">
      <c r="A111" s="38" t="s">
        <v>593</v>
      </c>
      <c r="B111" s="105" t="s">
        <v>62</v>
      </c>
      <c r="C111" s="105"/>
      <c r="D111" s="45" t="s">
        <v>147</v>
      </c>
      <c r="E111" s="46" t="s">
        <v>71</v>
      </c>
      <c r="F111" s="47">
        <v>8</v>
      </c>
      <c r="G111" s="47"/>
      <c r="H111" s="19">
        <f t="shared" si="18"/>
        <v>0</v>
      </c>
      <c r="I111" s="41">
        <f t="shared" si="19"/>
        <v>0</v>
      </c>
      <c r="J111" s="48"/>
      <c r="K111" s="49" t="e">
        <f t="shared" si="20"/>
        <v>#DIV/0!</v>
      </c>
    </row>
    <row r="112" spans="1:11" s="8" customFormat="1">
      <c r="A112" s="7" t="s">
        <v>20</v>
      </c>
      <c r="B112" s="7"/>
      <c r="C112" s="7"/>
      <c r="D112" s="72" t="s">
        <v>148</v>
      </c>
      <c r="E112" s="73"/>
      <c r="F112" s="74"/>
      <c r="G112" s="74"/>
      <c r="H112" s="74"/>
      <c r="I112" s="68"/>
      <c r="J112" s="42"/>
      <c r="K112" s="43"/>
    </row>
    <row r="113" spans="1:12" s="9" customFormat="1" ht="71.25">
      <c r="A113" s="102" t="s">
        <v>132</v>
      </c>
      <c r="B113" s="102">
        <v>71701</v>
      </c>
      <c r="C113" s="102" t="s">
        <v>744</v>
      </c>
      <c r="D113" s="45" t="s">
        <v>149</v>
      </c>
      <c r="E113" s="46" t="s">
        <v>51</v>
      </c>
      <c r="F113" s="47">
        <v>31</v>
      </c>
      <c r="G113" s="47"/>
      <c r="H113" s="19">
        <f t="shared" ref="H113:H122" si="21">G113*(1+$K$9)</f>
        <v>0</v>
      </c>
      <c r="I113" s="41">
        <f t="shared" si="19"/>
        <v>0</v>
      </c>
      <c r="J113" s="42"/>
      <c r="K113" s="43" t="e">
        <f t="shared" ref="K113:K122" si="22">I113/$J$415</f>
        <v>#DIV/0!</v>
      </c>
    </row>
    <row r="114" spans="1:12" s="9" customFormat="1" ht="57">
      <c r="A114" s="102" t="s">
        <v>594</v>
      </c>
      <c r="B114" s="102">
        <v>71702</v>
      </c>
      <c r="C114" s="102" t="s">
        <v>744</v>
      </c>
      <c r="D114" s="45" t="s">
        <v>150</v>
      </c>
      <c r="E114" s="46" t="s">
        <v>51</v>
      </c>
      <c r="F114" s="47">
        <v>36.799999999999997</v>
      </c>
      <c r="G114" s="47"/>
      <c r="H114" s="19">
        <f t="shared" si="21"/>
        <v>0</v>
      </c>
      <c r="I114" s="41">
        <f t="shared" si="19"/>
        <v>0</v>
      </c>
      <c r="J114" s="42"/>
      <c r="K114" s="43" t="e">
        <f t="shared" si="22"/>
        <v>#DIV/0!</v>
      </c>
    </row>
    <row r="115" spans="1:12" s="9" customFormat="1" ht="71.25">
      <c r="A115" s="102" t="s">
        <v>595</v>
      </c>
      <c r="B115" s="102">
        <v>71703</v>
      </c>
      <c r="C115" s="102" t="s">
        <v>744</v>
      </c>
      <c r="D115" s="45" t="s">
        <v>499</v>
      </c>
      <c r="E115" s="46" t="s">
        <v>51</v>
      </c>
      <c r="F115" s="47">
        <v>36</v>
      </c>
      <c r="G115" s="47"/>
      <c r="H115" s="19">
        <f t="shared" si="21"/>
        <v>0</v>
      </c>
      <c r="I115" s="41">
        <f t="shared" si="19"/>
        <v>0</v>
      </c>
      <c r="J115" s="42"/>
      <c r="K115" s="43" t="e">
        <f t="shared" si="22"/>
        <v>#DIV/0!</v>
      </c>
    </row>
    <row r="116" spans="1:12" s="9" customFormat="1" ht="57">
      <c r="A116" s="102" t="s">
        <v>596</v>
      </c>
      <c r="B116" s="102">
        <v>71704</v>
      </c>
      <c r="C116" s="102" t="s">
        <v>744</v>
      </c>
      <c r="D116" s="45" t="s">
        <v>151</v>
      </c>
      <c r="E116" s="46" t="s">
        <v>51</v>
      </c>
      <c r="F116" s="47">
        <v>36</v>
      </c>
      <c r="G116" s="47"/>
      <c r="H116" s="19">
        <f t="shared" si="21"/>
        <v>0</v>
      </c>
      <c r="I116" s="41">
        <f t="shared" si="19"/>
        <v>0</v>
      </c>
      <c r="J116" s="42"/>
      <c r="K116" s="43" t="e">
        <f t="shared" si="22"/>
        <v>#DIV/0!</v>
      </c>
    </row>
    <row r="117" spans="1:12" s="9" customFormat="1" ht="28.5">
      <c r="A117" s="102" t="s">
        <v>597</v>
      </c>
      <c r="B117" s="102">
        <v>71104</v>
      </c>
      <c r="C117" s="102" t="s">
        <v>744</v>
      </c>
      <c r="D117" s="45" t="s">
        <v>152</v>
      </c>
      <c r="E117" s="46" t="s">
        <v>51</v>
      </c>
      <c r="F117" s="47">
        <v>36</v>
      </c>
      <c r="G117" s="47"/>
      <c r="H117" s="19">
        <f t="shared" si="21"/>
        <v>0</v>
      </c>
      <c r="I117" s="41">
        <f t="shared" si="19"/>
        <v>0</v>
      </c>
      <c r="J117" s="42"/>
      <c r="K117" s="43" t="e">
        <f t="shared" si="22"/>
        <v>#DIV/0!</v>
      </c>
    </row>
    <row r="118" spans="1:12" s="9" customFormat="1" ht="28.5">
      <c r="A118" s="102" t="s">
        <v>598</v>
      </c>
      <c r="B118" s="102">
        <v>71106</v>
      </c>
      <c r="C118" s="102" t="s">
        <v>744</v>
      </c>
      <c r="D118" s="45" t="s">
        <v>153</v>
      </c>
      <c r="E118" s="46" t="s">
        <v>51</v>
      </c>
      <c r="F118" s="47">
        <v>36</v>
      </c>
      <c r="G118" s="47"/>
      <c r="H118" s="19">
        <f t="shared" si="21"/>
        <v>0</v>
      </c>
      <c r="I118" s="41">
        <f t="shared" si="19"/>
        <v>0</v>
      </c>
      <c r="J118" s="42"/>
      <c r="K118" s="43" t="e">
        <f t="shared" si="22"/>
        <v>#DIV/0!</v>
      </c>
    </row>
    <row r="119" spans="1:12" s="9" customFormat="1" ht="28.5">
      <c r="A119" s="102" t="s">
        <v>599</v>
      </c>
      <c r="B119" s="102">
        <v>71107</v>
      </c>
      <c r="C119" s="102" t="s">
        <v>744</v>
      </c>
      <c r="D119" s="45" t="s">
        <v>154</v>
      </c>
      <c r="E119" s="46" t="s">
        <v>51</v>
      </c>
      <c r="F119" s="47">
        <v>5</v>
      </c>
      <c r="G119" s="47"/>
      <c r="H119" s="19">
        <f t="shared" si="21"/>
        <v>0</v>
      </c>
      <c r="I119" s="41">
        <f t="shared" si="19"/>
        <v>0</v>
      </c>
      <c r="J119" s="42"/>
      <c r="K119" s="43" t="e">
        <f t="shared" si="22"/>
        <v>#DIV/0!</v>
      </c>
    </row>
    <row r="120" spans="1:12" s="9" customFormat="1" ht="28.5">
      <c r="A120" s="102" t="s">
        <v>600</v>
      </c>
      <c r="B120" s="102">
        <v>71105</v>
      </c>
      <c r="C120" s="102" t="s">
        <v>744</v>
      </c>
      <c r="D120" s="45" t="s">
        <v>155</v>
      </c>
      <c r="E120" s="46" t="s">
        <v>51</v>
      </c>
      <c r="F120" s="47">
        <v>84</v>
      </c>
      <c r="G120" s="47"/>
      <c r="H120" s="19">
        <f t="shared" si="21"/>
        <v>0</v>
      </c>
      <c r="I120" s="41">
        <f t="shared" si="19"/>
        <v>0</v>
      </c>
      <c r="J120" s="42"/>
      <c r="K120" s="43" t="e">
        <f t="shared" si="22"/>
        <v>#DIV/0!</v>
      </c>
    </row>
    <row r="121" spans="1:12" s="9" customFormat="1" ht="28.5">
      <c r="A121" s="102" t="s">
        <v>601</v>
      </c>
      <c r="B121" s="102">
        <v>71103</v>
      </c>
      <c r="C121" s="102" t="s">
        <v>744</v>
      </c>
      <c r="D121" s="45" t="s">
        <v>156</v>
      </c>
      <c r="E121" s="46" t="s">
        <v>51</v>
      </c>
      <c r="F121" s="47">
        <v>36</v>
      </c>
      <c r="G121" s="47"/>
      <c r="H121" s="19">
        <f t="shared" si="21"/>
        <v>0</v>
      </c>
      <c r="I121" s="41">
        <f t="shared" si="19"/>
        <v>0</v>
      </c>
      <c r="J121" s="42"/>
      <c r="K121" s="43" t="e">
        <f t="shared" si="22"/>
        <v>#DIV/0!</v>
      </c>
    </row>
    <row r="122" spans="1:12" s="2" customFormat="1" ht="42.75">
      <c r="A122" s="102" t="s">
        <v>602</v>
      </c>
      <c r="B122" s="105" t="s">
        <v>62</v>
      </c>
      <c r="C122" s="105"/>
      <c r="D122" s="45" t="s">
        <v>157</v>
      </c>
      <c r="E122" s="46" t="s">
        <v>51</v>
      </c>
      <c r="F122" s="47">
        <v>36</v>
      </c>
      <c r="G122" s="47"/>
      <c r="H122" s="19">
        <f t="shared" si="21"/>
        <v>0</v>
      </c>
      <c r="I122" s="41">
        <f t="shared" si="19"/>
        <v>0</v>
      </c>
      <c r="J122" s="48"/>
      <c r="K122" s="49" t="e">
        <f t="shared" si="22"/>
        <v>#DIV/0!</v>
      </c>
      <c r="L122" s="12"/>
    </row>
    <row r="123" spans="1:12" s="8" customFormat="1">
      <c r="A123" s="7" t="s">
        <v>603</v>
      </c>
      <c r="B123" s="7"/>
      <c r="C123" s="7"/>
      <c r="D123" s="72" t="s">
        <v>158</v>
      </c>
      <c r="E123" s="73"/>
      <c r="F123" s="74"/>
      <c r="G123" s="74"/>
      <c r="H123" s="74"/>
      <c r="I123" s="60"/>
      <c r="J123" s="61"/>
      <c r="K123" s="62"/>
    </row>
    <row r="124" spans="1:12" s="9" customFormat="1" ht="42.75">
      <c r="A124" s="102" t="s">
        <v>134</v>
      </c>
      <c r="B124" s="102">
        <v>61112</v>
      </c>
      <c r="C124" s="102" t="s">
        <v>744</v>
      </c>
      <c r="D124" s="45" t="s">
        <v>159</v>
      </c>
      <c r="E124" s="46" t="s">
        <v>71</v>
      </c>
      <c r="F124" s="47">
        <v>27</v>
      </c>
      <c r="G124" s="47"/>
      <c r="H124" s="19">
        <f t="shared" ref="H124:H128" si="23">G124*(1+$K$9)</f>
        <v>0</v>
      </c>
      <c r="I124" s="41">
        <f t="shared" si="19"/>
        <v>0</v>
      </c>
      <c r="J124" s="42"/>
      <c r="K124" s="43" t="e">
        <f>I124/$J$415</f>
        <v>#DIV/0!</v>
      </c>
    </row>
    <row r="125" spans="1:12" s="9" customFormat="1" ht="42.75">
      <c r="A125" s="102" t="s">
        <v>135</v>
      </c>
      <c r="B125" s="102">
        <v>61106</v>
      </c>
      <c r="C125" s="102" t="s">
        <v>744</v>
      </c>
      <c r="D125" s="45" t="s">
        <v>160</v>
      </c>
      <c r="E125" s="46" t="s">
        <v>71</v>
      </c>
      <c r="F125" s="47">
        <v>23</v>
      </c>
      <c r="G125" s="47"/>
      <c r="H125" s="19">
        <f t="shared" si="23"/>
        <v>0</v>
      </c>
      <c r="I125" s="41">
        <f t="shared" si="19"/>
        <v>0</v>
      </c>
      <c r="J125" s="42"/>
      <c r="K125" s="43" t="e">
        <f>I125/$J$415</f>
        <v>#DIV/0!</v>
      </c>
    </row>
    <row r="126" spans="1:12" s="9" customFormat="1" ht="28.5">
      <c r="A126" s="102" t="s">
        <v>604</v>
      </c>
      <c r="B126" s="105" t="s">
        <v>62</v>
      </c>
      <c r="C126" s="105"/>
      <c r="D126" s="45" t="s">
        <v>481</v>
      </c>
      <c r="E126" s="46" t="s">
        <v>49</v>
      </c>
      <c r="F126" s="47">
        <v>22.5</v>
      </c>
      <c r="G126" s="47"/>
      <c r="H126" s="19">
        <f t="shared" si="23"/>
        <v>0</v>
      </c>
      <c r="I126" s="41">
        <f t="shared" si="19"/>
        <v>0</v>
      </c>
      <c r="J126" s="48"/>
      <c r="K126" s="49" t="e">
        <f>I126/$J$415</f>
        <v>#DIV/0!</v>
      </c>
    </row>
    <row r="127" spans="1:12" s="9" customFormat="1" ht="28.5">
      <c r="A127" s="102" t="s">
        <v>605</v>
      </c>
      <c r="B127" s="105" t="s">
        <v>62</v>
      </c>
      <c r="C127" s="105"/>
      <c r="D127" s="45" t="s">
        <v>161</v>
      </c>
      <c r="E127" s="46" t="s">
        <v>71</v>
      </c>
      <c r="F127" s="47">
        <v>12</v>
      </c>
      <c r="G127" s="47"/>
      <c r="H127" s="19">
        <f t="shared" si="23"/>
        <v>0</v>
      </c>
      <c r="I127" s="41">
        <f t="shared" si="19"/>
        <v>0</v>
      </c>
      <c r="J127" s="48"/>
      <c r="K127" s="49" t="e">
        <f>I127/$J$415</f>
        <v>#DIV/0!</v>
      </c>
    </row>
    <row r="128" spans="1:12" s="9" customFormat="1" ht="28.5">
      <c r="A128" s="102" t="s">
        <v>606</v>
      </c>
      <c r="B128" s="102">
        <v>62201</v>
      </c>
      <c r="C128" s="102" t="s">
        <v>744</v>
      </c>
      <c r="D128" s="45" t="s">
        <v>482</v>
      </c>
      <c r="E128" s="46" t="s">
        <v>71</v>
      </c>
      <c r="F128" s="47">
        <v>30</v>
      </c>
      <c r="G128" s="47"/>
      <c r="H128" s="19">
        <f t="shared" si="23"/>
        <v>0</v>
      </c>
      <c r="I128" s="41">
        <f t="shared" si="19"/>
        <v>0</v>
      </c>
      <c r="J128" s="48"/>
      <c r="K128" s="49" t="e">
        <f>I128/$J$415</f>
        <v>#DIV/0!</v>
      </c>
    </row>
    <row r="129" spans="1:11">
      <c r="A129" s="22"/>
      <c r="B129" s="102"/>
      <c r="C129" s="102"/>
      <c r="D129" s="23"/>
      <c r="E129" s="24"/>
      <c r="F129" s="25"/>
      <c r="G129" s="25"/>
      <c r="H129" s="52" t="s">
        <v>10</v>
      </c>
      <c r="I129" s="53"/>
      <c r="J129" s="54">
        <f>SUM(I100:I128)</f>
        <v>0</v>
      </c>
      <c r="K129" s="55" t="e">
        <f>J129/$J$415</f>
        <v>#DIV/0!</v>
      </c>
    </row>
    <row r="130" spans="1:11">
      <c r="A130" s="22"/>
      <c r="B130" s="102"/>
      <c r="C130" s="102"/>
      <c r="D130" s="23"/>
      <c r="E130" s="24"/>
      <c r="F130" s="25"/>
      <c r="G130" s="25"/>
      <c r="H130" s="26"/>
      <c r="I130" s="27"/>
      <c r="J130" s="28"/>
      <c r="K130" s="29"/>
    </row>
    <row r="131" spans="1:11">
      <c r="A131" s="30" t="s">
        <v>21</v>
      </c>
      <c r="B131" s="30"/>
      <c r="C131" s="30"/>
      <c r="D131" s="31" t="s">
        <v>162</v>
      </c>
      <c r="E131" s="32"/>
      <c r="F131" s="33"/>
      <c r="G131" s="33"/>
      <c r="H131" s="34"/>
      <c r="I131" s="35"/>
      <c r="J131" s="36"/>
      <c r="K131" s="37"/>
    </row>
    <row r="132" spans="1:11" ht="28.5">
      <c r="A132" s="38" t="s">
        <v>22</v>
      </c>
      <c r="B132" s="102">
        <v>80102</v>
      </c>
      <c r="C132" s="102" t="s">
        <v>744</v>
      </c>
      <c r="D132" s="44" t="s">
        <v>163</v>
      </c>
      <c r="E132" s="40" t="s">
        <v>51</v>
      </c>
      <c r="F132" s="19">
        <v>72</v>
      </c>
      <c r="G132" s="19"/>
      <c r="H132" s="19">
        <f t="shared" ref="H132:H134" si="24">G132*(1+$K$9)</f>
        <v>0</v>
      </c>
      <c r="I132" s="41">
        <f t="shared" ref="I132:I134" si="25">ROUND(F132*H132,2)</f>
        <v>0</v>
      </c>
      <c r="J132" s="42"/>
      <c r="K132" s="43" t="e">
        <f>I132/$J$415</f>
        <v>#DIV/0!</v>
      </c>
    </row>
    <row r="133" spans="1:11" s="9" customFormat="1">
      <c r="A133" s="38" t="s">
        <v>23</v>
      </c>
      <c r="B133" s="105" t="s">
        <v>62</v>
      </c>
      <c r="C133" s="105"/>
      <c r="D133" s="45" t="s">
        <v>164</v>
      </c>
      <c r="E133" s="46" t="s">
        <v>51</v>
      </c>
      <c r="F133" s="47">
        <v>10</v>
      </c>
      <c r="G133" s="47"/>
      <c r="H133" s="19">
        <f t="shared" si="24"/>
        <v>0</v>
      </c>
      <c r="I133" s="41">
        <f t="shared" si="25"/>
        <v>0</v>
      </c>
      <c r="J133" s="48"/>
      <c r="K133" s="49" t="e">
        <f>I133/$J$415</f>
        <v>#DIV/0!</v>
      </c>
    </row>
    <row r="134" spans="1:11" ht="57">
      <c r="A134" s="38" t="s">
        <v>24</v>
      </c>
      <c r="B134" s="102">
        <v>80201</v>
      </c>
      <c r="C134" s="102" t="s">
        <v>744</v>
      </c>
      <c r="D134" s="44" t="s">
        <v>165</v>
      </c>
      <c r="E134" s="40" t="s">
        <v>51</v>
      </c>
      <c r="F134" s="19">
        <v>2.4</v>
      </c>
      <c r="G134" s="19"/>
      <c r="H134" s="19">
        <f t="shared" si="24"/>
        <v>0</v>
      </c>
      <c r="I134" s="41">
        <f t="shared" si="25"/>
        <v>0</v>
      </c>
      <c r="J134" s="42"/>
      <c r="K134" s="43" t="e">
        <f>I134/$J$415</f>
        <v>#DIV/0!</v>
      </c>
    </row>
    <row r="135" spans="1:11">
      <c r="A135" s="22"/>
      <c r="B135" s="102"/>
      <c r="C135" s="102"/>
      <c r="D135" s="23"/>
      <c r="E135" s="24"/>
      <c r="F135" s="25"/>
      <c r="G135" s="25"/>
      <c r="H135" s="52" t="s">
        <v>10</v>
      </c>
      <c r="I135" s="53"/>
      <c r="J135" s="54">
        <f>SUM(I132:I134)</f>
        <v>0</v>
      </c>
      <c r="K135" s="55" t="e">
        <f>J135/$J$415</f>
        <v>#DIV/0!</v>
      </c>
    </row>
    <row r="136" spans="1:11">
      <c r="A136" s="22"/>
      <c r="B136" s="102"/>
      <c r="C136" s="102"/>
      <c r="D136" s="23"/>
      <c r="E136" s="24"/>
      <c r="F136" s="25"/>
      <c r="G136" s="25"/>
      <c r="H136" s="26"/>
      <c r="I136" s="27"/>
      <c r="J136" s="28"/>
      <c r="K136" s="29"/>
    </row>
    <row r="137" spans="1:11">
      <c r="A137" s="30" t="s">
        <v>25</v>
      </c>
      <c r="B137" s="30"/>
      <c r="C137" s="30"/>
      <c r="D137" s="31" t="s">
        <v>166</v>
      </c>
      <c r="E137" s="32"/>
      <c r="F137" s="33"/>
      <c r="G137" s="33"/>
      <c r="H137" s="34"/>
      <c r="I137" s="35"/>
      <c r="J137" s="36"/>
      <c r="K137" s="37"/>
    </row>
    <row r="138" spans="1:11" s="5" customFormat="1">
      <c r="A138" s="56" t="s">
        <v>26</v>
      </c>
      <c r="B138" s="7"/>
      <c r="C138" s="7"/>
      <c r="D138" s="57" t="s">
        <v>167</v>
      </c>
      <c r="E138" s="58"/>
      <c r="F138" s="59"/>
      <c r="G138" s="59"/>
      <c r="H138" s="59"/>
      <c r="I138" s="60"/>
      <c r="J138" s="61"/>
      <c r="K138" s="62"/>
    </row>
    <row r="139" spans="1:11" ht="99.75">
      <c r="A139" s="38" t="s">
        <v>607</v>
      </c>
      <c r="B139" s="102">
        <v>90101</v>
      </c>
      <c r="C139" s="102" t="s">
        <v>744</v>
      </c>
      <c r="D139" s="44" t="s">
        <v>168</v>
      </c>
      <c r="E139" s="40" t="s">
        <v>51</v>
      </c>
      <c r="F139" s="19">
        <v>40</v>
      </c>
      <c r="G139" s="19"/>
      <c r="H139" s="19">
        <f t="shared" ref="H139:H142" si="26">G139*(1+$K$9)</f>
        <v>0</v>
      </c>
      <c r="I139" s="41">
        <f t="shared" ref="I139:I161" si="27">ROUND(F139*H139,2)</f>
        <v>0</v>
      </c>
      <c r="J139" s="42"/>
      <c r="K139" s="43" t="e">
        <f>I139/$J$415</f>
        <v>#DIV/0!</v>
      </c>
    </row>
    <row r="140" spans="1:11" ht="99.75">
      <c r="A140" s="38" t="s">
        <v>608</v>
      </c>
      <c r="B140" s="102">
        <v>90102</v>
      </c>
      <c r="C140" s="102" t="s">
        <v>744</v>
      </c>
      <c r="D140" s="44" t="s">
        <v>169</v>
      </c>
      <c r="E140" s="40" t="s">
        <v>51</v>
      </c>
      <c r="F140" s="19">
        <v>645</v>
      </c>
      <c r="G140" s="19"/>
      <c r="H140" s="19">
        <f t="shared" si="26"/>
        <v>0</v>
      </c>
      <c r="I140" s="41">
        <f t="shared" si="27"/>
        <v>0</v>
      </c>
      <c r="J140" s="42"/>
      <c r="K140" s="43" t="e">
        <f>I140/$J$415</f>
        <v>#DIV/0!</v>
      </c>
    </row>
    <row r="141" spans="1:11" ht="99.75">
      <c r="A141" s="38" t="s">
        <v>609</v>
      </c>
      <c r="B141" s="102">
        <v>90105</v>
      </c>
      <c r="C141" s="102" t="s">
        <v>744</v>
      </c>
      <c r="D141" s="44" t="s">
        <v>170</v>
      </c>
      <c r="E141" s="40" t="s">
        <v>51</v>
      </c>
      <c r="F141" s="19">
        <v>10</v>
      </c>
      <c r="G141" s="19"/>
      <c r="H141" s="19">
        <f t="shared" si="26"/>
        <v>0</v>
      </c>
      <c r="I141" s="41">
        <f t="shared" si="27"/>
        <v>0</v>
      </c>
      <c r="J141" s="42"/>
      <c r="K141" s="43" t="e">
        <f>I141/$J$415</f>
        <v>#DIV/0!</v>
      </c>
    </row>
    <row r="142" spans="1:11" ht="71.25">
      <c r="A142" s="38" t="s">
        <v>610</v>
      </c>
      <c r="B142" s="102">
        <v>90103</v>
      </c>
      <c r="C142" s="102" t="s">
        <v>744</v>
      </c>
      <c r="D142" s="44" t="s">
        <v>171</v>
      </c>
      <c r="E142" s="40" t="s">
        <v>51</v>
      </c>
      <c r="F142" s="19">
        <v>10</v>
      </c>
      <c r="G142" s="19"/>
      <c r="H142" s="19">
        <f t="shared" si="26"/>
        <v>0</v>
      </c>
      <c r="I142" s="41">
        <f t="shared" si="27"/>
        <v>0</v>
      </c>
      <c r="J142" s="42"/>
      <c r="K142" s="43" t="e">
        <f>I142/$J$415</f>
        <v>#DIV/0!</v>
      </c>
    </row>
    <row r="143" spans="1:11" s="5" customFormat="1">
      <c r="A143" s="56" t="s">
        <v>27</v>
      </c>
      <c r="B143" s="7"/>
      <c r="C143" s="7"/>
      <c r="D143" s="57" t="s">
        <v>172</v>
      </c>
      <c r="E143" s="58"/>
      <c r="F143" s="59"/>
      <c r="G143" s="59"/>
      <c r="H143" s="59"/>
      <c r="I143" s="60"/>
      <c r="J143" s="61"/>
      <c r="K143" s="62"/>
    </row>
    <row r="144" spans="1:11" ht="57">
      <c r="A144" s="38" t="s">
        <v>611</v>
      </c>
      <c r="B144" s="102">
        <v>40806</v>
      </c>
      <c r="C144" s="102" t="s">
        <v>744</v>
      </c>
      <c r="D144" s="44" t="s">
        <v>173</v>
      </c>
      <c r="E144" s="40" t="s">
        <v>51</v>
      </c>
      <c r="F144" s="19">
        <v>30</v>
      </c>
      <c r="G144" s="19"/>
      <c r="H144" s="19">
        <f t="shared" ref="H144" si="28">G144*(1+$K$9)</f>
        <v>0</v>
      </c>
      <c r="I144" s="41">
        <f t="shared" si="27"/>
        <v>0</v>
      </c>
      <c r="J144" s="42"/>
      <c r="K144" s="43" t="e">
        <f>I144/$J$415</f>
        <v>#DIV/0!</v>
      </c>
    </row>
    <row r="145" spans="1:11" s="5" customFormat="1">
      <c r="A145" s="56" t="s">
        <v>28</v>
      </c>
      <c r="B145" s="7"/>
      <c r="C145" s="7"/>
      <c r="D145" s="57" t="s">
        <v>174</v>
      </c>
      <c r="E145" s="58"/>
      <c r="F145" s="59"/>
      <c r="G145" s="59"/>
      <c r="H145" s="59"/>
      <c r="I145" s="60"/>
      <c r="J145" s="61"/>
      <c r="K145" s="62"/>
    </row>
    <row r="146" spans="1:11" ht="71.25">
      <c r="A146" s="38" t="s">
        <v>612</v>
      </c>
      <c r="B146" s="102">
        <v>90211</v>
      </c>
      <c r="C146" s="102" t="s">
        <v>744</v>
      </c>
      <c r="D146" s="44" t="s">
        <v>175</v>
      </c>
      <c r="E146" s="40" t="s">
        <v>51</v>
      </c>
      <c r="F146" s="19">
        <v>385.48</v>
      </c>
      <c r="G146" s="19"/>
      <c r="H146" s="19">
        <f t="shared" ref="H146:H154" si="29">G146*(1+$K$9)</f>
        <v>0</v>
      </c>
      <c r="I146" s="41">
        <f t="shared" si="27"/>
        <v>0</v>
      </c>
      <c r="J146" s="42"/>
      <c r="K146" s="43" t="e">
        <f t="shared" ref="K146:K154" si="30">I146/$J$415</f>
        <v>#DIV/0!</v>
      </c>
    </row>
    <row r="147" spans="1:11" ht="28.5">
      <c r="A147" s="38" t="s">
        <v>613</v>
      </c>
      <c r="B147" s="102">
        <v>90215</v>
      </c>
      <c r="C147" s="102" t="s">
        <v>744</v>
      </c>
      <c r="D147" s="44" t="s">
        <v>176</v>
      </c>
      <c r="E147" s="40" t="s">
        <v>49</v>
      </c>
      <c r="F147" s="19">
        <v>40</v>
      </c>
      <c r="G147" s="19"/>
      <c r="H147" s="19">
        <f t="shared" si="29"/>
        <v>0</v>
      </c>
      <c r="I147" s="41">
        <f t="shared" si="27"/>
        <v>0</v>
      </c>
      <c r="J147" s="42"/>
      <c r="K147" s="43" t="e">
        <f t="shared" si="30"/>
        <v>#DIV/0!</v>
      </c>
    </row>
    <row r="148" spans="1:11" ht="42.75">
      <c r="A148" s="38" t="s">
        <v>614</v>
      </c>
      <c r="B148" s="102">
        <v>90202</v>
      </c>
      <c r="C148" s="102" t="s">
        <v>744</v>
      </c>
      <c r="D148" s="44" t="s">
        <v>177</v>
      </c>
      <c r="E148" s="40" t="s">
        <v>51</v>
      </c>
      <c r="F148" s="19">
        <v>1655</v>
      </c>
      <c r="G148" s="19"/>
      <c r="H148" s="19">
        <f t="shared" si="29"/>
        <v>0</v>
      </c>
      <c r="I148" s="41">
        <f t="shared" si="27"/>
        <v>0</v>
      </c>
      <c r="J148" s="42"/>
      <c r="K148" s="43" t="e">
        <f t="shared" si="30"/>
        <v>#DIV/0!</v>
      </c>
    </row>
    <row r="149" spans="1:11" ht="28.5">
      <c r="A149" s="38" t="s">
        <v>615</v>
      </c>
      <c r="B149" s="102">
        <v>90216</v>
      </c>
      <c r="C149" s="102" t="s">
        <v>744</v>
      </c>
      <c r="D149" s="44" t="s">
        <v>178</v>
      </c>
      <c r="E149" s="40" t="s">
        <v>49</v>
      </c>
      <c r="F149" s="19">
        <v>405</v>
      </c>
      <c r="G149" s="19"/>
      <c r="H149" s="19">
        <f t="shared" si="29"/>
        <v>0</v>
      </c>
      <c r="I149" s="41">
        <f t="shared" si="27"/>
        <v>0</v>
      </c>
      <c r="J149" s="42"/>
      <c r="K149" s="43" t="e">
        <f t="shared" si="30"/>
        <v>#DIV/0!</v>
      </c>
    </row>
    <row r="150" spans="1:11" ht="42.75">
      <c r="A150" s="38" t="s">
        <v>616</v>
      </c>
      <c r="B150" s="102">
        <v>90206</v>
      </c>
      <c r="C150" s="102" t="s">
        <v>744</v>
      </c>
      <c r="D150" s="44" t="s">
        <v>179</v>
      </c>
      <c r="E150" s="40" t="s">
        <v>51</v>
      </c>
      <c r="F150" s="19">
        <v>18.39</v>
      </c>
      <c r="G150" s="19"/>
      <c r="H150" s="19">
        <f t="shared" si="29"/>
        <v>0</v>
      </c>
      <c r="I150" s="41">
        <f t="shared" si="27"/>
        <v>0</v>
      </c>
      <c r="J150" s="42"/>
      <c r="K150" s="43" t="e">
        <f t="shared" si="30"/>
        <v>#DIV/0!</v>
      </c>
    </row>
    <row r="151" spans="1:11" ht="42.75">
      <c r="A151" s="38" t="s">
        <v>617</v>
      </c>
      <c r="B151" s="102">
        <v>90219</v>
      </c>
      <c r="C151" s="102" t="s">
        <v>744</v>
      </c>
      <c r="D151" s="44" t="s">
        <v>180</v>
      </c>
      <c r="E151" s="40" t="s">
        <v>51</v>
      </c>
      <c r="F151" s="19">
        <v>18.39</v>
      </c>
      <c r="G151" s="19"/>
      <c r="H151" s="19">
        <f t="shared" si="29"/>
        <v>0</v>
      </c>
      <c r="I151" s="41">
        <f t="shared" si="27"/>
        <v>0</v>
      </c>
      <c r="J151" s="42"/>
      <c r="K151" s="43" t="e">
        <f t="shared" si="30"/>
        <v>#DIV/0!</v>
      </c>
    </row>
    <row r="152" spans="1:11" ht="71.25">
      <c r="A152" s="38" t="s">
        <v>618</v>
      </c>
      <c r="B152" s="102">
        <v>90220</v>
      </c>
      <c r="C152" s="102" t="s">
        <v>744</v>
      </c>
      <c r="D152" s="44" t="s">
        <v>181</v>
      </c>
      <c r="E152" s="40" t="s">
        <v>51</v>
      </c>
      <c r="F152" s="19">
        <v>18.39</v>
      </c>
      <c r="G152" s="19"/>
      <c r="H152" s="19">
        <f t="shared" si="29"/>
        <v>0</v>
      </c>
      <c r="I152" s="41">
        <f t="shared" si="27"/>
        <v>0</v>
      </c>
      <c r="J152" s="42"/>
      <c r="K152" s="43" t="e">
        <f t="shared" si="30"/>
        <v>#DIV/0!</v>
      </c>
    </row>
    <row r="153" spans="1:11" ht="28.5">
      <c r="A153" s="38" t="s">
        <v>619</v>
      </c>
      <c r="B153" s="102">
        <v>90509</v>
      </c>
      <c r="C153" s="102" t="s">
        <v>744</v>
      </c>
      <c r="D153" s="44" t="s">
        <v>517</v>
      </c>
      <c r="E153" s="40" t="s">
        <v>51</v>
      </c>
      <c r="F153" s="19">
        <v>800</v>
      </c>
      <c r="G153" s="19"/>
      <c r="H153" s="19">
        <f t="shared" si="29"/>
        <v>0</v>
      </c>
      <c r="I153" s="41">
        <f t="shared" si="27"/>
        <v>0</v>
      </c>
      <c r="J153" s="42"/>
      <c r="K153" s="43" t="e">
        <f t="shared" si="30"/>
        <v>#DIV/0!</v>
      </c>
    </row>
    <row r="154" spans="1:11" ht="28.5">
      <c r="A154" s="38" t="s">
        <v>620</v>
      </c>
      <c r="B154" s="102">
        <v>90506</v>
      </c>
      <c r="C154" s="102" t="s">
        <v>744</v>
      </c>
      <c r="D154" s="44" t="s">
        <v>518</v>
      </c>
      <c r="E154" s="40" t="s">
        <v>51</v>
      </c>
      <c r="F154" s="19">
        <v>3327</v>
      </c>
      <c r="G154" s="19"/>
      <c r="H154" s="19">
        <f t="shared" si="29"/>
        <v>0</v>
      </c>
      <c r="I154" s="41">
        <f t="shared" si="27"/>
        <v>0</v>
      </c>
      <c r="J154" s="42"/>
      <c r="K154" s="43" t="e">
        <f t="shared" si="30"/>
        <v>#DIV/0!</v>
      </c>
    </row>
    <row r="155" spans="1:11" s="5" customFormat="1">
      <c r="A155" s="56" t="s">
        <v>621</v>
      </c>
      <c r="B155" s="7"/>
      <c r="C155" s="7"/>
      <c r="D155" s="57" t="s">
        <v>182</v>
      </c>
      <c r="E155" s="58"/>
      <c r="F155" s="59"/>
      <c r="G155" s="59"/>
      <c r="H155" s="59"/>
      <c r="I155" s="60"/>
      <c r="J155" s="61"/>
      <c r="K155" s="62"/>
    </row>
    <row r="156" spans="1:11" ht="42.75">
      <c r="A156" s="38" t="s">
        <v>622</v>
      </c>
      <c r="B156" s="102">
        <v>90301</v>
      </c>
      <c r="C156" s="102" t="s">
        <v>744</v>
      </c>
      <c r="D156" s="44" t="s">
        <v>183</v>
      </c>
      <c r="E156" s="40" t="s">
        <v>49</v>
      </c>
      <c r="F156" s="19">
        <v>87</v>
      </c>
      <c r="G156" s="19"/>
      <c r="H156" s="19">
        <f t="shared" ref="H156:H161" si="31">G156*(1+$K$9)</f>
        <v>0</v>
      </c>
      <c r="I156" s="41">
        <f t="shared" si="27"/>
        <v>0</v>
      </c>
      <c r="J156" s="42"/>
      <c r="K156" s="43" t="e">
        <f t="shared" ref="K156:K161" si="32">I156/$J$415</f>
        <v>#DIV/0!</v>
      </c>
    </row>
    <row r="157" spans="1:11" ht="28.5">
      <c r="A157" s="38" t="s">
        <v>623</v>
      </c>
      <c r="B157" s="102">
        <v>90302</v>
      </c>
      <c r="C157" s="102" t="s">
        <v>744</v>
      </c>
      <c r="D157" s="44" t="s">
        <v>184</v>
      </c>
      <c r="E157" s="40" t="s">
        <v>49</v>
      </c>
      <c r="F157" s="19">
        <v>50</v>
      </c>
      <c r="G157" s="19"/>
      <c r="H157" s="19">
        <f t="shared" si="31"/>
        <v>0</v>
      </c>
      <c r="I157" s="41">
        <f t="shared" si="27"/>
        <v>0</v>
      </c>
      <c r="J157" s="42"/>
      <c r="K157" s="43" t="e">
        <f t="shared" si="32"/>
        <v>#DIV/0!</v>
      </c>
    </row>
    <row r="158" spans="1:11" ht="42.75">
      <c r="A158" s="38" t="s">
        <v>624</v>
      </c>
      <c r="B158" s="102">
        <v>90305</v>
      </c>
      <c r="C158" s="102" t="s">
        <v>744</v>
      </c>
      <c r="D158" s="44" t="s">
        <v>185</v>
      </c>
      <c r="E158" s="40" t="s">
        <v>49</v>
      </c>
      <c r="F158" s="19">
        <v>23</v>
      </c>
      <c r="G158" s="19"/>
      <c r="H158" s="19">
        <f t="shared" si="31"/>
        <v>0</v>
      </c>
      <c r="I158" s="41">
        <f t="shared" si="27"/>
        <v>0</v>
      </c>
      <c r="J158" s="42"/>
      <c r="K158" s="43" t="e">
        <f t="shared" si="32"/>
        <v>#DIV/0!</v>
      </c>
    </row>
    <row r="159" spans="1:11" ht="28.5">
      <c r="A159" s="38" t="s">
        <v>625</v>
      </c>
      <c r="B159" s="102">
        <v>90312</v>
      </c>
      <c r="C159" s="102" t="s">
        <v>744</v>
      </c>
      <c r="D159" s="44" t="s">
        <v>186</v>
      </c>
      <c r="E159" s="40" t="s">
        <v>49</v>
      </c>
      <c r="F159" s="19">
        <v>75</v>
      </c>
      <c r="G159" s="19"/>
      <c r="H159" s="19">
        <f t="shared" si="31"/>
        <v>0</v>
      </c>
      <c r="I159" s="41">
        <f t="shared" si="27"/>
        <v>0</v>
      </c>
      <c r="J159" s="42"/>
      <c r="K159" s="43" t="e">
        <f t="shared" si="32"/>
        <v>#DIV/0!</v>
      </c>
    </row>
    <row r="160" spans="1:11" ht="28.5">
      <c r="A160" s="38" t="s">
        <v>626</v>
      </c>
      <c r="B160" s="102">
        <v>90512</v>
      </c>
      <c r="C160" s="102" t="s">
        <v>744</v>
      </c>
      <c r="D160" s="44" t="s">
        <v>187</v>
      </c>
      <c r="E160" s="40" t="s">
        <v>54</v>
      </c>
      <c r="F160" s="19">
        <v>375</v>
      </c>
      <c r="G160" s="19"/>
      <c r="H160" s="19">
        <f t="shared" si="31"/>
        <v>0</v>
      </c>
      <c r="I160" s="41">
        <f t="shared" si="27"/>
        <v>0</v>
      </c>
      <c r="J160" s="42"/>
      <c r="K160" s="43" t="e">
        <f t="shared" si="32"/>
        <v>#DIV/0!</v>
      </c>
    </row>
    <row r="161" spans="1:13" s="14" customFormat="1" ht="99.75">
      <c r="A161" s="38" t="s">
        <v>627</v>
      </c>
      <c r="B161" s="122" t="s">
        <v>62</v>
      </c>
      <c r="C161" s="123"/>
      <c r="D161" s="45" t="s">
        <v>745</v>
      </c>
      <c r="E161" s="46" t="s">
        <v>49</v>
      </c>
      <c r="F161" s="47">
        <v>30</v>
      </c>
      <c r="G161" s="47"/>
      <c r="H161" s="19">
        <f t="shared" si="31"/>
        <v>0</v>
      </c>
      <c r="I161" s="41">
        <f t="shared" si="27"/>
        <v>0</v>
      </c>
      <c r="J161" s="48"/>
      <c r="K161" s="49" t="e">
        <f t="shared" si="32"/>
        <v>#DIV/0!</v>
      </c>
      <c r="L161" s="101"/>
      <c r="M161" s="101"/>
    </row>
    <row r="162" spans="1:13">
      <c r="A162" s="22"/>
      <c r="B162" s="102"/>
      <c r="C162" s="102"/>
      <c r="D162" s="23"/>
      <c r="E162" s="24"/>
      <c r="F162" s="25"/>
      <c r="G162" s="25"/>
      <c r="H162" s="52" t="s">
        <v>10</v>
      </c>
      <c r="I162" s="53"/>
      <c r="J162" s="54">
        <f>SUM(I138:I161)</f>
        <v>0</v>
      </c>
      <c r="K162" s="55" t="e">
        <f>J162/$J$415</f>
        <v>#DIV/0!</v>
      </c>
    </row>
    <row r="163" spans="1:13">
      <c r="A163" s="22"/>
      <c r="B163" s="102"/>
      <c r="C163" s="102"/>
      <c r="D163" s="23"/>
      <c r="E163" s="24"/>
      <c r="F163" s="25"/>
      <c r="G163" s="25"/>
      <c r="H163" s="26"/>
      <c r="I163" s="27"/>
      <c r="J163" s="28"/>
      <c r="K163" s="29"/>
    </row>
    <row r="164" spans="1:13">
      <c r="A164" s="30" t="s">
        <v>29</v>
      </c>
      <c r="B164" s="30"/>
      <c r="C164" s="30"/>
      <c r="D164" s="31" t="s">
        <v>188</v>
      </c>
      <c r="E164" s="32"/>
      <c r="F164" s="33"/>
      <c r="G164" s="33"/>
      <c r="H164" s="34"/>
      <c r="I164" s="35"/>
      <c r="J164" s="36"/>
      <c r="K164" s="37"/>
    </row>
    <row r="165" spans="1:13" ht="29.25">
      <c r="A165" s="38" t="s">
        <v>30</v>
      </c>
      <c r="B165" s="102">
        <v>100202</v>
      </c>
      <c r="C165" s="102" t="s">
        <v>744</v>
      </c>
      <c r="D165" s="67" t="s">
        <v>189</v>
      </c>
      <c r="E165" s="40" t="s">
        <v>51</v>
      </c>
      <c r="F165" s="19">
        <v>99</v>
      </c>
      <c r="G165" s="19"/>
      <c r="H165" s="19">
        <f t="shared" ref="H165:H170" si="33">G165*(1+$K$9)</f>
        <v>0</v>
      </c>
      <c r="I165" s="41">
        <f t="shared" ref="I165:I170" si="34">ROUND(F165*H165,2)</f>
        <v>0</v>
      </c>
      <c r="J165" s="42"/>
      <c r="K165" s="43" t="e">
        <f t="shared" ref="K165:K170" si="35">I165/$J$415</f>
        <v>#DIV/0!</v>
      </c>
    </row>
    <row r="166" spans="1:13" ht="85.5">
      <c r="A166" s="38" t="s">
        <v>31</v>
      </c>
      <c r="B166" s="102">
        <v>100105</v>
      </c>
      <c r="C166" s="102" t="s">
        <v>744</v>
      </c>
      <c r="D166" s="44" t="s">
        <v>190</v>
      </c>
      <c r="E166" s="40" t="s">
        <v>51</v>
      </c>
      <c r="F166" s="19">
        <v>122</v>
      </c>
      <c r="G166" s="19"/>
      <c r="H166" s="19">
        <f t="shared" si="33"/>
        <v>0</v>
      </c>
      <c r="I166" s="41">
        <f t="shared" si="34"/>
        <v>0</v>
      </c>
      <c r="J166" s="42"/>
      <c r="K166" s="43" t="e">
        <f t="shared" si="35"/>
        <v>#DIV/0!</v>
      </c>
    </row>
    <row r="167" spans="1:13" ht="71.25">
      <c r="A167" s="38" t="s">
        <v>32</v>
      </c>
      <c r="B167" s="102">
        <v>100204</v>
      </c>
      <c r="C167" s="102" t="s">
        <v>744</v>
      </c>
      <c r="D167" s="44" t="s">
        <v>191</v>
      </c>
      <c r="E167" s="40" t="s">
        <v>51</v>
      </c>
      <c r="F167" s="46">
        <v>10</v>
      </c>
      <c r="G167" s="46"/>
      <c r="H167" s="19">
        <f t="shared" si="33"/>
        <v>0</v>
      </c>
      <c r="I167" s="41">
        <f t="shared" si="34"/>
        <v>0</v>
      </c>
      <c r="J167" s="42"/>
      <c r="K167" s="43" t="e">
        <f t="shared" si="35"/>
        <v>#DIV/0!</v>
      </c>
    </row>
    <row r="168" spans="1:13" ht="85.5">
      <c r="A168" s="38" t="s">
        <v>33</v>
      </c>
      <c r="B168" s="102">
        <v>100208</v>
      </c>
      <c r="C168" s="102" t="s">
        <v>744</v>
      </c>
      <c r="D168" s="44" t="s">
        <v>192</v>
      </c>
      <c r="E168" s="40" t="s">
        <v>51</v>
      </c>
      <c r="F168" s="19">
        <v>30</v>
      </c>
      <c r="G168" s="19"/>
      <c r="H168" s="19">
        <f t="shared" si="33"/>
        <v>0</v>
      </c>
      <c r="I168" s="41">
        <f t="shared" si="34"/>
        <v>0</v>
      </c>
      <c r="J168" s="42"/>
      <c r="K168" s="43" t="e">
        <f t="shared" si="35"/>
        <v>#DIV/0!</v>
      </c>
      <c r="L168" s="2"/>
      <c r="M168" s="2"/>
    </row>
    <row r="169" spans="1:13" ht="85.5">
      <c r="A169" s="38" t="s">
        <v>628</v>
      </c>
      <c r="B169" s="102">
        <v>100301</v>
      </c>
      <c r="C169" s="102" t="s">
        <v>744</v>
      </c>
      <c r="D169" s="44" t="s">
        <v>444</v>
      </c>
      <c r="E169" s="40" t="s">
        <v>51</v>
      </c>
      <c r="F169" s="19">
        <v>12</v>
      </c>
      <c r="G169" s="19"/>
      <c r="H169" s="19">
        <f t="shared" si="33"/>
        <v>0</v>
      </c>
      <c r="I169" s="41">
        <f t="shared" si="34"/>
        <v>0</v>
      </c>
      <c r="J169" s="42"/>
      <c r="K169" s="43" t="e">
        <f t="shared" si="35"/>
        <v>#DIV/0!</v>
      </c>
    </row>
    <row r="170" spans="1:13" ht="71.25">
      <c r="A170" s="38" t="s">
        <v>629</v>
      </c>
      <c r="B170" s="102">
        <v>40705</v>
      </c>
      <c r="C170" s="102" t="s">
        <v>744</v>
      </c>
      <c r="D170" s="44" t="s">
        <v>194</v>
      </c>
      <c r="E170" s="40" t="s">
        <v>49</v>
      </c>
      <c r="F170" s="19">
        <v>12</v>
      </c>
      <c r="G170" s="19"/>
      <c r="H170" s="19">
        <f t="shared" si="33"/>
        <v>0</v>
      </c>
      <c r="I170" s="41">
        <f t="shared" si="34"/>
        <v>0</v>
      </c>
      <c r="J170" s="42"/>
      <c r="K170" s="43" t="e">
        <f t="shared" si="35"/>
        <v>#DIV/0!</v>
      </c>
    </row>
    <row r="171" spans="1:13">
      <c r="A171" s="22"/>
      <c r="B171" s="102"/>
      <c r="C171" s="102"/>
      <c r="D171" s="23"/>
      <c r="E171" s="24"/>
      <c r="F171" s="25"/>
      <c r="G171" s="25"/>
      <c r="H171" s="52" t="s">
        <v>10</v>
      </c>
      <c r="I171" s="53"/>
      <c r="J171" s="54">
        <f>SUM(I165:I170)</f>
        <v>0</v>
      </c>
      <c r="K171" s="55" t="e">
        <f>SUM(K164:K170)</f>
        <v>#DIV/0!</v>
      </c>
    </row>
    <row r="172" spans="1:13">
      <c r="A172" s="22"/>
      <c r="B172" s="102"/>
      <c r="C172" s="102"/>
      <c r="D172" s="23"/>
      <c r="E172" s="24"/>
      <c r="F172" s="25"/>
      <c r="G172" s="25"/>
      <c r="H172" s="26"/>
      <c r="I172" s="27"/>
      <c r="J172" s="28"/>
      <c r="K172" s="29"/>
    </row>
    <row r="173" spans="1:13">
      <c r="A173" s="30" t="s">
        <v>34</v>
      </c>
      <c r="B173" s="30"/>
      <c r="C173" s="30"/>
      <c r="D173" s="31" t="s">
        <v>195</v>
      </c>
      <c r="E173" s="32"/>
      <c r="F173" s="33"/>
      <c r="G173" s="33"/>
      <c r="H173" s="34"/>
      <c r="I173" s="35"/>
      <c r="J173" s="36"/>
      <c r="K173" s="37"/>
    </row>
    <row r="174" spans="1:13" s="5" customFormat="1">
      <c r="A174" s="56" t="s">
        <v>35</v>
      </c>
      <c r="B174" s="7"/>
      <c r="C174" s="7"/>
      <c r="D174" s="57" t="s">
        <v>196</v>
      </c>
      <c r="E174" s="58"/>
      <c r="F174" s="59"/>
      <c r="G174" s="59"/>
      <c r="H174" s="59"/>
      <c r="I174" s="60"/>
      <c r="J174" s="75"/>
      <c r="K174" s="76"/>
    </row>
    <row r="175" spans="1:13" ht="42.75">
      <c r="A175" s="38" t="s">
        <v>630</v>
      </c>
      <c r="B175" s="102">
        <v>110101</v>
      </c>
      <c r="C175" s="102" t="s">
        <v>744</v>
      </c>
      <c r="D175" s="44" t="s">
        <v>199</v>
      </c>
      <c r="E175" s="40" t="s">
        <v>51</v>
      </c>
      <c r="F175" s="19">
        <v>290</v>
      </c>
      <c r="G175" s="19"/>
      <c r="H175" s="19">
        <f t="shared" ref="H175:H179" si="36">G175*(1+$K$9)</f>
        <v>0</v>
      </c>
      <c r="I175" s="41">
        <f t="shared" ref="I175:I179" si="37">ROUND(F175*H175,2)</f>
        <v>0</v>
      </c>
      <c r="J175" s="48"/>
      <c r="K175" s="49" t="e">
        <f>I175/$J$415</f>
        <v>#DIV/0!</v>
      </c>
    </row>
    <row r="176" spans="1:13" ht="57">
      <c r="A176" s="38" t="s">
        <v>631</v>
      </c>
      <c r="B176" s="102">
        <v>110302</v>
      </c>
      <c r="C176" s="102" t="s">
        <v>744</v>
      </c>
      <c r="D176" s="44" t="s">
        <v>200</v>
      </c>
      <c r="E176" s="40" t="s">
        <v>51</v>
      </c>
      <c r="F176" s="19">
        <v>290</v>
      </c>
      <c r="G176" s="19"/>
      <c r="H176" s="19">
        <f t="shared" si="36"/>
        <v>0</v>
      </c>
      <c r="I176" s="41">
        <f t="shared" si="37"/>
        <v>0</v>
      </c>
      <c r="J176" s="48"/>
      <c r="K176" s="49" t="e">
        <f>I176/$J$415</f>
        <v>#DIV/0!</v>
      </c>
    </row>
    <row r="177" spans="1:11" s="5" customFormat="1">
      <c r="A177" s="56" t="s">
        <v>36</v>
      </c>
      <c r="B177" s="7"/>
      <c r="C177" s="7"/>
      <c r="D177" s="57" t="s">
        <v>201</v>
      </c>
      <c r="E177" s="58"/>
      <c r="F177" s="59"/>
      <c r="G177" s="59"/>
      <c r="H177" s="19"/>
      <c r="I177" s="60"/>
      <c r="J177" s="75"/>
      <c r="K177" s="76"/>
    </row>
    <row r="178" spans="1:11" ht="28.5">
      <c r="A178" s="38" t="s">
        <v>632</v>
      </c>
      <c r="B178" s="102">
        <v>110201</v>
      </c>
      <c r="C178" s="102" t="s">
        <v>744</v>
      </c>
      <c r="D178" s="44" t="s">
        <v>203</v>
      </c>
      <c r="E178" s="40" t="s">
        <v>51</v>
      </c>
      <c r="F178" s="19">
        <v>50</v>
      </c>
      <c r="G178" s="19"/>
      <c r="H178" s="19">
        <f t="shared" si="36"/>
        <v>0</v>
      </c>
      <c r="I178" s="41">
        <f t="shared" si="37"/>
        <v>0</v>
      </c>
      <c r="J178" s="48"/>
      <c r="K178" s="49" t="e">
        <f>I178/$J$415</f>
        <v>#DIV/0!</v>
      </c>
    </row>
    <row r="179" spans="1:11" ht="28.5">
      <c r="A179" s="38" t="s">
        <v>633</v>
      </c>
      <c r="B179" s="102">
        <v>110210</v>
      </c>
      <c r="C179" s="102" t="s">
        <v>744</v>
      </c>
      <c r="D179" s="44" t="s">
        <v>205</v>
      </c>
      <c r="E179" s="40" t="s">
        <v>51</v>
      </c>
      <c r="F179" s="19">
        <v>155</v>
      </c>
      <c r="G179" s="19"/>
      <c r="H179" s="19">
        <f t="shared" si="36"/>
        <v>0</v>
      </c>
      <c r="I179" s="41">
        <f t="shared" si="37"/>
        <v>0</v>
      </c>
      <c r="J179" s="48"/>
      <c r="K179" s="49" t="e">
        <f>I179/$J$415</f>
        <v>#DIV/0!</v>
      </c>
    </row>
    <row r="180" spans="1:11">
      <c r="A180" s="38"/>
      <c r="B180" s="102"/>
      <c r="C180" s="102"/>
      <c r="D180" s="44"/>
      <c r="E180" s="40"/>
      <c r="F180" s="19"/>
      <c r="G180" s="19"/>
      <c r="H180" s="52" t="s">
        <v>10</v>
      </c>
      <c r="I180" s="53"/>
      <c r="J180" s="54">
        <f>SUM(I174:I179)</f>
        <v>0</v>
      </c>
      <c r="K180" s="55" t="e">
        <f>J180/$J$415</f>
        <v>#DIV/0!</v>
      </c>
    </row>
    <row r="181" spans="1:11">
      <c r="A181" s="22"/>
      <c r="B181" s="102"/>
      <c r="C181" s="102"/>
      <c r="D181" s="23"/>
      <c r="E181" s="24"/>
      <c r="F181" s="25"/>
      <c r="G181" s="25"/>
      <c r="H181" s="26"/>
      <c r="I181" s="27"/>
      <c r="J181" s="28"/>
      <c r="K181" s="29"/>
    </row>
    <row r="182" spans="1:11" ht="30">
      <c r="A182" s="30" t="s">
        <v>37</v>
      </c>
      <c r="B182" s="30"/>
      <c r="C182" s="30"/>
      <c r="D182" s="31" t="s">
        <v>206</v>
      </c>
      <c r="E182" s="32"/>
      <c r="F182" s="33"/>
      <c r="G182" s="33"/>
      <c r="H182" s="34"/>
      <c r="I182" s="35"/>
      <c r="J182" s="36"/>
      <c r="K182" s="37"/>
    </row>
    <row r="183" spans="1:11" s="5" customFormat="1">
      <c r="A183" s="56" t="s">
        <v>38</v>
      </c>
      <c r="B183" s="7"/>
      <c r="C183" s="7"/>
      <c r="D183" s="57" t="s">
        <v>196</v>
      </c>
      <c r="E183" s="58"/>
      <c r="F183" s="59"/>
      <c r="G183" s="59"/>
      <c r="H183" s="59"/>
      <c r="I183" s="60"/>
      <c r="J183" s="61"/>
      <c r="K183" s="76"/>
    </row>
    <row r="184" spans="1:11" ht="42.75">
      <c r="A184" s="38" t="s">
        <v>197</v>
      </c>
      <c r="B184" s="102">
        <v>120101</v>
      </c>
      <c r="C184" s="102" t="s">
        <v>744</v>
      </c>
      <c r="D184" s="44" t="s">
        <v>209</v>
      </c>
      <c r="E184" s="40" t="s">
        <v>51</v>
      </c>
      <c r="F184" s="19">
        <v>1492</v>
      </c>
      <c r="G184" s="19"/>
      <c r="H184" s="19">
        <f t="shared" ref="H184:H187" si="38">G184*(1+$K$9)</f>
        <v>0</v>
      </c>
      <c r="I184" s="41">
        <f t="shared" ref="I184:I191" si="39">ROUND(F184*H184,2)</f>
        <v>0</v>
      </c>
      <c r="J184" s="42"/>
      <c r="K184" s="43" t="e">
        <f>I184/$J$415</f>
        <v>#DIV/0!</v>
      </c>
    </row>
    <row r="185" spans="1:11" ht="57">
      <c r="A185" s="38" t="s">
        <v>198</v>
      </c>
      <c r="B185" s="102">
        <v>120301</v>
      </c>
      <c r="C185" s="102" t="s">
        <v>744</v>
      </c>
      <c r="D185" s="44" t="s">
        <v>210</v>
      </c>
      <c r="E185" s="40" t="s">
        <v>51</v>
      </c>
      <c r="F185" s="19">
        <v>90</v>
      </c>
      <c r="G185" s="19"/>
      <c r="H185" s="19">
        <f t="shared" si="38"/>
        <v>0</v>
      </c>
      <c r="I185" s="41">
        <f t="shared" si="39"/>
        <v>0</v>
      </c>
      <c r="J185" s="42"/>
      <c r="K185" s="43" t="e">
        <f>I185/$J$415</f>
        <v>#DIV/0!</v>
      </c>
    </row>
    <row r="186" spans="1:11" ht="42.75">
      <c r="A186" s="38" t="s">
        <v>634</v>
      </c>
      <c r="B186" s="102">
        <v>120302</v>
      </c>
      <c r="C186" s="102" t="s">
        <v>744</v>
      </c>
      <c r="D186" s="44" t="s">
        <v>213</v>
      </c>
      <c r="E186" s="40" t="s">
        <v>51</v>
      </c>
      <c r="F186" s="19">
        <v>298.3</v>
      </c>
      <c r="G186" s="19"/>
      <c r="H186" s="19">
        <f t="shared" si="38"/>
        <v>0</v>
      </c>
      <c r="I186" s="41">
        <f t="shared" si="39"/>
        <v>0</v>
      </c>
      <c r="J186" s="42"/>
      <c r="K186" s="43" t="e">
        <f>I186/$J$415</f>
        <v>#DIV/0!</v>
      </c>
    </row>
    <row r="187" spans="1:11" ht="57">
      <c r="A187" s="38" t="s">
        <v>635</v>
      </c>
      <c r="B187" s="102">
        <v>120303</v>
      </c>
      <c r="C187" s="102" t="s">
        <v>744</v>
      </c>
      <c r="D187" s="44" t="s">
        <v>212</v>
      </c>
      <c r="E187" s="40" t="s">
        <v>51</v>
      </c>
      <c r="F187" s="19">
        <v>2572</v>
      </c>
      <c r="G187" s="19"/>
      <c r="H187" s="19">
        <f t="shared" si="38"/>
        <v>0</v>
      </c>
      <c r="I187" s="41">
        <f t="shared" si="39"/>
        <v>0</v>
      </c>
      <c r="J187" s="42"/>
      <c r="K187" s="43" t="e">
        <f>I187/$J$415</f>
        <v>#DIV/0!</v>
      </c>
    </row>
    <row r="188" spans="1:11" s="5" customFormat="1">
      <c r="A188" s="56" t="s">
        <v>39</v>
      </c>
      <c r="B188" s="7"/>
      <c r="C188" s="7"/>
      <c r="D188" s="57" t="s">
        <v>211</v>
      </c>
      <c r="E188" s="58"/>
      <c r="F188" s="59"/>
      <c r="G188" s="59"/>
      <c r="H188" s="59"/>
      <c r="I188" s="60"/>
      <c r="J188" s="61"/>
      <c r="K188" s="62"/>
    </row>
    <row r="189" spans="1:11" s="14" customFormat="1" ht="57">
      <c r="A189" s="102" t="s">
        <v>202</v>
      </c>
      <c r="B189" s="122" t="s">
        <v>62</v>
      </c>
      <c r="C189" s="123"/>
      <c r="D189" s="45" t="s">
        <v>217</v>
      </c>
      <c r="E189" s="46" t="s">
        <v>51</v>
      </c>
      <c r="F189" s="47">
        <v>510</v>
      </c>
      <c r="G189" s="47"/>
      <c r="H189" s="47">
        <f t="shared" ref="H189:H191" si="40">G189*(1+$K$9)</f>
        <v>0</v>
      </c>
      <c r="I189" s="41">
        <f t="shared" si="39"/>
        <v>0</v>
      </c>
      <c r="J189" s="48"/>
      <c r="K189" s="49" t="e">
        <f>I189/$J$415</f>
        <v>#DIV/0!</v>
      </c>
    </row>
    <row r="190" spans="1:11" ht="71.25">
      <c r="A190" s="102" t="s">
        <v>204</v>
      </c>
      <c r="B190" s="102">
        <v>120220</v>
      </c>
      <c r="C190" s="102" t="s">
        <v>744</v>
      </c>
      <c r="D190" s="44" t="s">
        <v>218</v>
      </c>
      <c r="E190" s="40" t="s">
        <v>51</v>
      </c>
      <c r="F190" s="19">
        <v>45</v>
      </c>
      <c r="G190" s="19"/>
      <c r="H190" s="19">
        <f t="shared" si="40"/>
        <v>0</v>
      </c>
      <c r="I190" s="41">
        <f t="shared" si="39"/>
        <v>0</v>
      </c>
      <c r="J190" s="42"/>
      <c r="K190" s="43" t="e">
        <f>I190/$J$415</f>
        <v>#DIV/0!</v>
      </c>
    </row>
    <row r="191" spans="1:11" ht="57">
      <c r="A191" s="102" t="s">
        <v>636</v>
      </c>
      <c r="B191" s="102">
        <v>120207</v>
      </c>
      <c r="C191" s="102" t="s">
        <v>744</v>
      </c>
      <c r="D191" s="44" t="s">
        <v>219</v>
      </c>
      <c r="E191" s="40" t="s">
        <v>49</v>
      </c>
      <c r="F191" s="19">
        <v>775</v>
      </c>
      <c r="G191" s="19"/>
      <c r="H191" s="19">
        <f t="shared" si="40"/>
        <v>0</v>
      </c>
      <c r="I191" s="41">
        <f t="shared" si="39"/>
        <v>0</v>
      </c>
      <c r="J191" s="42"/>
      <c r="K191" s="43" t="e">
        <f>I191/$J$415</f>
        <v>#DIV/0!</v>
      </c>
    </row>
    <row r="192" spans="1:11">
      <c r="A192" s="22"/>
      <c r="B192" s="102"/>
      <c r="C192" s="102"/>
      <c r="D192" s="23"/>
      <c r="E192" s="24"/>
      <c r="F192" s="25"/>
      <c r="G192" s="25"/>
      <c r="H192" s="52" t="s">
        <v>10</v>
      </c>
      <c r="I192" s="53"/>
      <c r="J192" s="54">
        <f>SUM(I183:I191)</f>
        <v>0</v>
      </c>
      <c r="K192" s="55" t="e">
        <f>J192/$J$415</f>
        <v>#DIV/0!</v>
      </c>
    </row>
    <row r="193" spans="1:11">
      <c r="A193" s="22"/>
      <c r="B193" s="22"/>
      <c r="C193" s="22"/>
      <c r="D193" s="23"/>
      <c r="E193" s="24"/>
      <c r="F193" s="25"/>
      <c r="G193" s="25"/>
      <c r="H193" s="26"/>
      <c r="I193" s="27"/>
      <c r="J193" s="28"/>
      <c r="K193" s="29"/>
    </row>
    <row r="194" spans="1:11">
      <c r="A194" s="30" t="s">
        <v>78</v>
      </c>
      <c r="B194" s="30"/>
      <c r="C194" s="30"/>
      <c r="D194" s="31" t="s">
        <v>238</v>
      </c>
      <c r="E194" s="32"/>
      <c r="F194" s="33"/>
      <c r="G194" s="33"/>
      <c r="H194" s="34"/>
      <c r="I194" s="35"/>
      <c r="J194" s="36"/>
      <c r="K194" s="37"/>
    </row>
    <row r="195" spans="1:11" s="8" customFormat="1">
      <c r="A195" s="7" t="s">
        <v>79</v>
      </c>
      <c r="B195" s="7"/>
      <c r="C195" s="7"/>
      <c r="D195" s="72" t="s">
        <v>239</v>
      </c>
      <c r="E195" s="73"/>
      <c r="F195" s="74"/>
      <c r="G195" s="74"/>
      <c r="H195" s="74"/>
      <c r="I195" s="77"/>
      <c r="J195" s="75"/>
      <c r="K195" s="76"/>
    </row>
    <row r="196" spans="1:11" s="9" customFormat="1" ht="42.75">
      <c r="A196" s="102" t="s">
        <v>207</v>
      </c>
      <c r="B196" s="102">
        <v>130109</v>
      </c>
      <c r="C196" s="102" t="s">
        <v>744</v>
      </c>
      <c r="D196" s="45" t="s">
        <v>241</v>
      </c>
      <c r="E196" s="40" t="s">
        <v>51</v>
      </c>
      <c r="F196" s="47">
        <v>359</v>
      </c>
      <c r="G196" s="47"/>
      <c r="H196" s="19">
        <f t="shared" ref="H196:H197" si="41">G196*(1+$K$9)</f>
        <v>0</v>
      </c>
      <c r="I196" s="41">
        <f t="shared" ref="I196:I212" si="42">ROUND(F196*H196,2)</f>
        <v>0</v>
      </c>
      <c r="J196" s="42"/>
      <c r="K196" s="43" t="e">
        <f>I196/$J$415</f>
        <v>#DIV/0!</v>
      </c>
    </row>
    <row r="197" spans="1:11" s="9" customFormat="1" ht="42.75">
      <c r="A197" s="102" t="s">
        <v>208</v>
      </c>
      <c r="B197" s="102">
        <v>130103</v>
      </c>
      <c r="C197" s="102" t="s">
        <v>744</v>
      </c>
      <c r="D197" s="45" t="s">
        <v>243</v>
      </c>
      <c r="E197" s="40" t="s">
        <v>51</v>
      </c>
      <c r="F197" s="47">
        <v>240</v>
      </c>
      <c r="G197" s="47"/>
      <c r="H197" s="19">
        <f t="shared" si="41"/>
        <v>0</v>
      </c>
      <c r="I197" s="41">
        <f t="shared" si="42"/>
        <v>0</v>
      </c>
      <c r="J197" s="42"/>
      <c r="K197" s="43" t="e">
        <f>I197/$J$415</f>
        <v>#DIV/0!</v>
      </c>
    </row>
    <row r="198" spans="1:11" s="8" customFormat="1">
      <c r="A198" s="7" t="s">
        <v>80</v>
      </c>
      <c r="B198" s="7"/>
      <c r="C198" s="7"/>
      <c r="D198" s="72" t="s">
        <v>244</v>
      </c>
      <c r="E198" s="73"/>
      <c r="F198" s="74"/>
      <c r="G198" s="74"/>
      <c r="H198" s="74"/>
      <c r="I198" s="77"/>
      <c r="J198" s="75"/>
      <c r="K198" s="76"/>
    </row>
    <row r="199" spans="1:11" s="14" customFormat="1" ht="85.5">
      <c r="A199" s="102" t="s">
        <v>214</v>
      </c>
      <c r="B199" s="102">
        <v>130236</v>
      </c>
      <c r="C199" s="102" t="s">
        <v>744</v>
      </c>
      <c r="D199" s="45" t="s">
        <v>746</v>
      </c>
      <c r="E199" s="46" t="s">
        <v>51</v>
      </c>
      <c r="F199" s="47">
        <v>540</v>
      </c>
      <c r="G199" s="47"/>
      <c r="H199" s="19">
        <f t="shared" ref="H199:H205" si="43">G199*(1+$K$9)</f>
        <v>0</v>
      </c>
      <c r="I199" s="41">
        <f t="shared" si="42"/>
        <v>0</v>
      </c>
      <c r="J199" s="48"/>
      <c r="K199" s="49" t="e">
        <f t="shared" ref="K199:K205" si="44">I199/$J$415</f>
        <v>#DIV/0!</v>
      </c>
    </row>
    <row r="200" spans="1:11" s="9" customFormat="1" ht="57">
      <c r="A200" s="102" t="s">
        <v>215</v>
      </c>
      <c r="B200" s="102">
        <v>130202</v>
      </c>
      <c r="C200" s="102" t="s">
        <v>744</v>
      </c>
      <c r="D200" s="45" t="s">
        <v>245</v>
      </c>
      <c r="E200" s="40" t="s">
        <v>51</v>
      </c>
      <c r="F200" s="47">
        <v>98.07</v>
      </c>
      <c r="G200" s="47"/>
      <c r="H200" s="19">
        <f t="shared" si="43"/>
        <v>0</v>
      </c>
      <c r="I200" s="41">
        <f t="shared" si="42"/>
        <v>0</v>
      </c>
      <c r="J200" s="42"/>
      <c r="K200" s="43" t="e">
        <f t="shared" si="44"/>
        <v>#DIV/0!</v>
      </c>
    </row>
    <row r="201" spans="1:11" s="9" customFormat="1" ht="99.75">
      <c r="A201" s="102" t="s">
        <v>216</v>
      </c>
      <c r="B201" s="102">
        <v>130230</v>
      </c>
      <c r="C201" s="102" t="s">
        <v>744</v>
      </c>
      <c r="D201" s="45" t="s">
        <v>246</v>
      </c>
      <c r="E201" s="40" t="s">
        <v>51</v>
      </c>
      <c r="F201" s="47">
        <v>245.16</v>
      </c>
      <c r="G201" s="47"/>
      <c r="H201" s="19">
        <f t="shared" si="43"/>
        <v>0</v>
      </c>
      <c r="I201" s="41">
        <f t="shared" si="42"/>
        <v>0</v>
      </c>
      <c r="J201" s="42"/>
      <c r="K201" s="43" t="e">
        <f t="shared" si="44"/>
        <v>#DIV/0!</v>
      </c>
    </row>
    <row r="202" spans="1:11" s="9" customFormat="1" ht="99.75">
      <c r="A202" s="102" t="s">
        <v>637</v>
      </c>
      <c r="B202" s="102">
        <v>130231</v>
      </c>
      <c r="C202" s="102" t="s">
        <v>744</v>
      </c>
      <c r="D202" s="45" t="s">
        <v>514</v>
      </c>
      <c r="E202" s="40" t="s">
        <v>51</v>
      </c>
      <c r="F202" s="47">
        <v>245.16</v>
      </c>
      <c r="G202" s="47"/>
      <c r="H202" s="19">
        <f t="shared" si="43"/>
        <v>0</v>
      </c>
      <c r="I202" s="41">
        <f t="shared" si="42"/>
        <v>0</v>
      </c>
      <c r="J202" s="42"/>
      <c r="K202" s="43" t="e">
        <f t="shared" si="44"/>
        <v>#DIV/0!</v>
      </c>
    </row>
    <row r="203" spans="1:11" s="9" customFormat="1" ht="71.25">
      <c r="A203" s="102" t="s">
        <v>638</v>
      </c>
      <c r="B203" s="102">
        <v>200209</v>
      </c>
      <c r="C203" s="102" t="s">
        <v>744</v>
      </c>
      <c r="D203" s="45" t="s">
        <v>247</v>
      </c>
      <c r="E203" s="40" t="s">
        <v>51</v>
      </c>
      <c r="F203" s="47">
        <v>24.52</v>
      </c>
      <c r="G203" s="47"/>
      <c r="H203" s="19">
        <f t="shared" si="43"/>
        <v>0</v>
      </c>
      <c r="I203" s="41">
        <f t="shared" si="42"/>
        <v>0</v>
      </c>
      <c r="J203" s="42"/>
      <c r="K203" s="43" t="e">
        <f t="shared" si="44"/>
        <v>#DIV/0!</v>
      </c>
    </row>
    <row r="204" spans="1:11" s="9" customFormat="1" ht="42.75">
      <c r="A204" s="102" t="s">
        <v>639</v>
      </c>
      <c r="B204" s="102">
        <v>130225</v>
      </c>
      <c r="C204" s="102" t="s">
        <v>744</v>
      </c>
      <c r="D204" s="45" t="s">
        <v>248</v>
      </c>
      <c r="E204" s="40" t="s">
        <v>51</v>
      </c>
      <c r="F204" s="47">
        <v>500</v>
      </c>
      <c r="G204" s="47"/>
      <c r="H204" s="19">
        <f t="shared" si="43"/>
        <v>0</v>
      </c>
      <c r="I204" s="41">
        <f t="shared" si="42"/>
        <v>0</v>
      </c>
      <c r="J204" s="42"/>
      <c r="K204" s="43" t="e">
        <f t="shared" si="44"/>
        <v>#DIV/0!</v>
      </c>
    </row>
    <row r="205" spans="1:11" s="9" customFormat="1" ht="42.75">
      <c r="A205" s="102" t="s">
        <v>640</v>
      </c>
      <c r="B205" s="102">
        <v>200726</v>
      </c>
      <c r="C205" s="102" t="s">
        <v>744</v>
      </c>
      <c r="D205" s="45" t="s">
        <v>510</v>
      </c>
      <c r="E205" s="40" t="s">
        <v>51</v>
      </c>
      <c r="F205" s="47">
        <v>710</v>
      </c>
      <c r="G205" s="47"/>
      <c r="H205" s="19">
        <f t="shared" si="43"/>
        <v>0</v>
      </c>
      <c r="I205" s="41">
        <f t="shared" si="42"/>
        <v>0</v>
      </c>
      <c r="J205" s="42"/>
      <c r="K205" s="43" t="e">
        <f t="shared" si="44"/>
        <v>#DIV/0!</v>
      </c>
    </row>
    <row r="206" spans="1:11" s="8" customFormat="1">
      <c r="A206" s="7" t="s">
        <v>641</v>
      </c>
      <c r="B206" s="7"/>
      <c r="C206" s="7"/>
      <c r="D206" s="72" t="s">
        <v>256</v>
      </c>
      <c r="E206" s="73"/>
      <c r="F206" s="74"/>
      <c r="G206" s="74"/>
      <c r="H206" s="74"/>
      <c r="I206" s="60"/>
      <c r="J206" s="61"/>
      <c r="K206" s="62"/>
    </row>
    <row r="207" spans="1:11" s="9" customFormat="1" ht="42.75">
      <c r="A207" s="102" t="s">
        <v>642</v>
      </c>
      <c r="B207" s="102">
        <v>130301</v>
      </c>
      <c r="C207" s="102" t="s">
        <v>744</v>
      </c>
      <c r="D207" s="45" t="s">
        <v>263</v>
      </c>
      <c r="E207" s="46" t="s">
        <v>49</v>
      </c>
      <c r="F207" s="47">
        <v>147</v>
      </c>
      <c r="G207" s="47"/>
      <c r="H207" s="47">
        <f t="shared" ref="H207:H212" si="45">G207*(1+$K$9)</f>
        <v>0</v>
      </c>
      <c r="I207" s="41">
        <f t="shared" si="42"/>
        <v>0</v>
      </c>
      <c r="J207" s="48"/>
      <c r="K207" s="49" t="e">
        <f t="shared" ref="K207:K212" si="46">I207/$J$415</f>
        <v>#DIV/0!</v>
      </c>
    </row>
    <row r="208" spans="1:11" s="9" customFormat="1" ht="85.5">
      <c r="A208" s="102" t="s">
        <v>643</v>
      </c>
      <c r="B208" s="102">
        <v>130322</v>
      </c>
      <c r="C208" s="102" t="s">
        <v>744</v>
      </c>
      <c r="D208" s="45" t="s">
        <v>264</v>
      </c>
      <c r="E208" s="46" t="s">
        <v>49</v>
      </c>
      <c r="F208" s="47">
        <v>330</v>
      </c>
      <c r="G208" s="47"/>
      <c r="H208" s="19">
        <f t="shared" si="45"/>
        <v>0</v>
      </c>
      <c r="I208" s="41">
        <f t="shared" si="42"/>
        <v>0</v>
      </c>
      <c r="J208" s="42"/>
      <c r="K208" s="43" t="e">
        <f t="shared" si="46"/>
        <v>#DIV/0!</v>
      </c>
    </row>
    <row r="209" spans="1:11" s="9" customFormat="1" ht="71.25">
      <c r="A209" s="102" t="s">
        <v>644</v>
      </c>
      <c r="B209" s="102">
        <v>130321</v>
      </c>
      <c r="C209" s="102" t="s">
        <v>744</v>
      </c>
      <c r="D209" s="45" t="s">
        <v>265</v>
      </c>
      <c r="E209" s="46" t="s">
        <v>49</v>
      </c>
      <c r="F209" s="47">
        <v>300</v>
      </c>
      <c r="G209" s="47"/>
      <c r="H209" s="19">
        <f t="shared" si="45"/>
        <v>0</v>
      </c>
      <c r="I209" s="41">
        <f t="shared" si="42"/>
        <v>0</v>
      </c>
      <c r="J209" s="42"/>
      <c r="K209" s="43" t="e">
        <f t="shared" si="46"/>
        <v>#DIV/0!</v>
      </c>
    </row>
    <row r="210" spans="1:11" s="9" customFormat="1" ht="57">
      <c r="A210" s="102" t="s">
        <v>645</v>
      </c>
      <c r="B210" s="102">
        <v>130320</v>
      </c>
      <c r="C210" s="102" t="s">
        <v>744</v>
      </c>
      <c r="D210" s="45" t="s">
        <v>266</v>
      </c>
      <c r="E210" s="46" t="s">
        <v>49</v>
      </c>
      <c r="F210" s="47">
        <v>390</v>
      </c>
      <c r="G210" s="47"/>
      <c r="H210" s="19">
        <f t="shared" si="45"/>
        <v>0</v>
      </c>
      <c r="I210" s="41">
        <f t="shared" si="42"/>
        <v>0</v>
      </c>
      <c r="J210" s="42"/>
      <c r="K210" s="43" t="e">
        <f t="shared" si="46"/>
        <v>#DIV/0!</v>
      </c>
    </row>
    <row r="211" spans="1:11" s="9" customFormat="1" ht="28.5">
      <c r="A211" s="102" t="s">
        <v>646</v>
      </c>
      <c r="B211" s="102">
        <v>130308</v>
      </c>
      <c r="C211" s="102" t="s">
        <v>744</v>
      </c>
      <c r="D211" s="45" t="s">
        <v>267</v>
      </c>
      <c r="E211" s="46" t="s">
        <v>49</v>
      </c>
      <c r="F211" s="47">
        <v>30</v>
      </c>
      <c r="G211" s="47"/>
      <c r="H211" s="19">
        <f t="shared" si="45"/>
        <v>0</v>
      </c>
      <c r="I211" s="41">
        <f t="shared" si="42"/>
        <v>0</v>
      </c>
      <c r="J211" s="42"/>
      <c r="K211" s="43" t="e">
        <f t="shared" si="46"/>
        <v>#DIV/0!</v>
      </c>
    </row>
    <row r="212" spans="1:11" s="9" customFormat="1" ht="28.5">
      <c r="A212" s="102" t="s">
        <v>647</v>
      </c>
      <c r="B212" s="102">
        <v>130317</v>
      </c>
      <c r="C212" s="102" t="s">
        <v>744</v>
      </c>
      <c r="D212" s="45" t="s">
        <v>268</v>
      </c>
      <c r="E212" s="46" t="s">
        <v>49</v>
      </c>
      <c r="F212" s="47">
        <v>12</v>
      </c>
      <c r="G212" s="47"/>
      <c r="H212" s="19">
        <f t="shared" si="45"/>
        <v>0</v>
      </c>
      <c r="I212" s="41">
        <f t="shared" si="42"/>
        <v>0</v>
      </c>
      <c r="J212" s="42"/>
      <c r="K212" s="43" t="e">
        <f t="shared" si="46"/>
        <v>#DIV/0!</v>
      </c>
    </row>
    <row r="213" spans="1:11">
      <c r="A213" s="22"/>
      <c r="B213" s="102"/>
      <c r="C213" s="102"/>
      <c r="D213" s="23"/>
      <c r="E213" s="24"/>
      <c r="F213" s="25"/>
      <c r="G213" s="25"/>
      <c r="H213" s="52" t="s">
        <v>10</v>
      </c>
      <c r="I213" s="53"/>
      <c r="J213" s="54">
        <f>SUM(I194:I212)</f>
        <v>0</v>
      </c>
      <c r="K213" s="55" t="e">
        <f>J213/$J$415</f>
        <v>#DIV/0!</v>
      </c>
    </row>
    <row r="214" spans="1:11">
      <c r="A214" s="22"/>
      <c r="B214" s="22"/>
      <c r="C214" s="22"/>
      <c r="D214" s="23"/>
      <c r="E214" s="24"/>
      <c r="F214" s="25"/>
      <c r="G214" s="25"/>
      <c r="H214" s="26"/>
      <c r="I214" s="27"/>
      <c r="J214" s="28"/>
      <c r="K214" s="29"/>
    </row>
    <row r="215" spans="1:11" ht="30">
      <c r="A215" s="30" t="s">
        <v>220</v>
      </c>
      <c r="B215" s="30"/>
      <c r="C215" s="30"/>
      <c r="D215" s="78" t="s">
        <v>269</v>
      </c>
      <c r="E215" s="32"/>
      <c r="F215" s="33"/>
      <c r="G215" s="33"/>
      <c r="H215" s="34"/>
      <c r="I215" s="35"/>
      <c r="J215" s="36"/>
      <c r="K215" s="37"/>
    </row>
    <row r="216" spans="1:11" s="5" customFormat="1">
      <c r="A216" s="79" t="s">
        <v>221</v>
      </c>
      <c r="B216" s="7"/>
      <c r="C216" s="7"/>
      <c r="D216" s="72" t="s">
        <v>277</v>
      </c>
      <c r="E216" s="73"/>
      <c r="F216" s="74"/>
      <c r="G216" s="74"/>
      <c r="H216" s="74"/>
      <c r="I216" s="77"/>
      <c r="J216" s="75"/>
      <c r="K216" s="76"/>
    </row>
    <row r="217" spans="1:11" ht="28.5">
      <c r="A217" s="102" t="s">
        <v>240</v>
      </c>
      <c r="B217" s="102">
        <v>140701</v>
      </c>
      <c r="C217" s="102" t="s">
        <v>744</v>
      </c>
      <c r="D217" s="45" t="s">
        <v>282</v>
      </c>
      <c r="E217" s="46" t="s">
        <v>281</v>
      </c>
      <c r="F217" s="47">
        <v>7</v>
      </c>
      <c r="G217" s="47"/>
      <c r="H217" s="19">
        <f t="shared" ref="H217:H223" si="47">G217*(1+$K$9)</f>
        <v>0</v>
      </c>
      <c r="I217" s="41">
        <f t="shared" ref="I217:I271" si="48">ROUND(F217*H217,2)</f>
        <v>0</v>
      </c>
      <c r="J217" s="48"/>
      <c r="K217" s="49" t="e">
        <f t="shared" ref="K217:K223" si="49">I217/$J$415</f>
        <v>#DIV/0!</v>
      </c>
    </row>
    <row r="218" spans="1:11" ht="28.5">
      <c r="A218" s="102" t="s">
        <v>242</v>
      </c>
      <c r="B218" s="102">
        <v>140702</v>
      </c>
      <c r="C218" s="102" t="s">
        <v>744</v>
      </c>
      <c r="D218" s="45" t="s">
        <v>283</v>
      </c>
      <c r="E218" s="46" t="s">
        <v>281</v>
      </c>
      <c r="F218" s="47">
        <v>6</v>
      </c>
      <c r="G218" s="47"/>
      <c r="H218" s="19">
        <f t="shared" si="47"/>
        <v>0</v>
      </c>
      <c r="I218" s="41">
        <f t="shared" si="48"/>
        <v>0</v>
      </c>
      <c r="J218" s="48"/>
      <c r="K218" s="49" t="e">
        <f t="shared" si="49"/>
        <v>#DIV/0!</v>
      </c>
    </row>
    <row r="219" spans="1:11" ht="28.5">
      <c r="A219" s="102" t="s">
        <v>648</v>
      </c>
      <c r="B219" s="102">
        <v>140703</v>
      </c>
      <c r="C219" s="102" t="s">
        <v>744</v>
      </c>
      <c r="D219" s="45" t="s">
        <v>284</v>
      </c>
      <c r="E219" s="46" t="s">
        <v>281</v>
      </c>
      <c r="F219" s="47">
        <v>3</v>
      </c>
      <c r="G219" s="47"/>
      <c r="H219" s="19">
        <f t="shared" si="47"/>
        <v>0</v>
      </c>
      <c r="I219" s="41">
        <f t="shared" si="48"/>
        <v>0</v>
      </c>
      <c r="J219" s="48"/>
      <c r="K219" s="49" t="e">
        <f t="shared" si="49"/>
        <v>#DIV/0!</v>
      </c>
    </row>
    <row r="220" spans="1:11" ht="28.5">
      <c r="A220" s="102" t="s">
        <v>649</v>
      </c>
      <c r="B220" s="102">
        <v>140704</v>
      </c>
      <c r="C220" s="102" t="s">
        <v>744</v>
      </c>
      <c r="D220" s="45" t="s">
        <v>285</v>
      </c>
      <c r="E220" s="46" t="s">
        <v>281</v>
      </c>
      <c r="F220" s="47">
        <v>6</v>
      </c>
      <c r="G220" s="47"/>
      <c r="H220" s="19">
        <f t="shared" si="47"/>
        <v>0</v>
      </c>
      <c r="I220" s="41">
        <f t="shared" si="48"/>
        <v>0</v>
      </c>
      <c r="J220" s="48"/>
      <c r="K220" s="49" t="e">
        <f t="shared" si="49"/>
        <v>#DIV/0!</v>
      </c>
    </row>
    <row r="221" spans="1:11" ht="28.5">
      <c r="A221" s="102" t="s">
        <v>650</v>
      </c>
      <c r="B221" s="102">
        <v>140705</v>
      </c>
      <c r="C221" s="102" t="s">
        <v>744</v>
      </c>
      <c r="D221" s="45" t="s">
        <v>193</v>
      </c>
      <c r="E221" s="46" t="s">
        <v>281</v>
      </c>
      <c r="F221" s="47">
        <v>5</v>
      </c>
      <c r="G221" s="47"/>
      <c r="H221" s="19">
        <f t="shared" si="47"/>
        <v>0</v>
      </c>
      <c r="I221" s="41">
        <f t="shared" si="48"/>
        <v>0</v>
      </c>
      <c r="J221" s="48"/>
      <c r="K221" s="49" t="e">
        <f t="shared" si="49"/>
        <v>#DIV/0!</v>
      </c>
    </row>
    <row r="222" spans="1:11" ht="28.5">
      <c r="A222" s="102" t="s">
        <v>651</v>
      </c>
      <c r="B222" s="102">
        <v>140706</v>
      </c>
      <c r="C222" s="102" t="s">
        <v>744</v>
      </c>
      <c r="D222" s="45" t="s">
        <v>286</v>
      </c>
      <c r="E222" s="46" t="s">
        <v>281</v>
      </c>
      <c r="F222" s="47">
        <v>14</v>
      </c>
      <c r="G222" s="47"/>
      <c r="H222" s="19">
        <f t="shared" si="47"/>
        <v>0</v>
      </c>
      <c r="I222" s="41">
        <f t="shared" si="48"/>
        <v>0</v>
      </c>
      <c r="J222" s="48"/>
      <c r="K222" s="49" t="e">
        <f t="shared" si="49"/>
        <v>#DIV/0!</v>
      </c>
    </row>
    <row r="223" spans="1:11" ht="42.75">
      <c r="A223" s="102" t="s">
        <v>652</v>
      </c>
      <c r="B223" s="102">
        <v>140707</v>
      </c>
      <c r="C223" s="102" t="s">
        <v>744</v>
      </c>
      <c r="D223" s="45" t="s">
        <v>287</v>
      </c>
      <c r="E223" s="46" t="s">
        <v>281</v>
      </c>
      <c r="F223" s="47">
        <v>1</v>
      </c>
      <c r="G223" s="47"/>
      <c r="H223" s="19">
        <f t="shared" si="47"/>
        <v>0</v>
      </c>
      <c r="I223" s="41">
        <f t="shared" si="48"/>
        <v>0</v>
      </c>
      <c r="J223" s="48"/>
      <c r="K223" s="49" t="e">
        <f t="shared" si="49"/>
        <v>#DIV/0!</v>
      </c>
    </row>
    <row r="224" spans="1:11" s="5" customFormat="1" ht="30">
      <c r="A224" s="7" t="s">
        <v>249</v>
      </c>
      <c r="B224" s="7"/>
      <c r="C224" s="7"/>
      <c r="D224" s="72" t="s">
        <v>288</v>
      </c>
      <c r="E224" s="73"/>
      <c r="F224" s="74"/>
      <c r="G224" s="74"/>
      <c r="H224" s="74"/>
      <c r="I224" s="41"/>
      <c r="J224" s="75"/>
      <c r="K224" s="76"/>
    </row>
    <row r="225" spans="1:11" ht="28.5">
      <c r="A225" s="102" t="s">
        <v>250</v>
      </c>
      <c r="B225" s="102">
        <v>141409</v>
      </c>
      <c r="C225" s="102" t="s">
        <v>744</v>
      </c>
      <c r="D225" s="45" t="s">
        <v>293</v>
      </c>
      <c r="E225" s="46" t="s">
        <v>49</v>
      </c>
      <c r="F225" s="47">
        <v>190</v>
      </c>
      <c r="G225" s="47"/>
      <c r="H225" s="19">
        <f t="shared" ref="H225:H229" si="50">G225*(1+$K$9)</f>
        <v>0</v>
      </c>
      <c r="I225" s="41">
        <f t="shared" si="48"/>
        <v>0</v>
      </c>
      <c r="J225" s="48"/>
      <c r="K225" s="49" t="e">
        <f>I225/$J$415</f>
        <v>#DIV/0!</v>
      </c>
    </row>
    <row r="226" spans="1:11" ht="28.5">
      <c r="A226" s="102" t="s">
        <v>251</v>
      </c>
      <c r="B226" s="102">
        <v>141410</v>
      </c>
      <c r="C226" s="102" t="s">
        <v>744</v>
      </c>
      <c r="D226" s="45" t="s">
        <v>294</v>
      </c>
      <c r="E226" s="46" t="s">
        <v>49</v>
      </c>
      <c r="F226" s="47">
        <v>540</v>
      </c>
      <c r="G226" s="47"/>
      <c r="H226" s="19">
        <f t="shared" si="50"/>
        <v>0</v>
      </c>
      <c r="I226" s="41">
        <f t="shared" si="48"/>
        <v>0</v>
      </c>
      <c r="J226" s="48"/>
      <c r="K226" s="49" t="e">
        <f>I226/$J$415</f>
        <v>#DIV/0!</v>
      </c>
    </row>
    <row r="227" spans="1:11" ht="28.5">
      <c r="A227" s="102" t="s">
        <v>252</v>
      </c>
      <c r="B227" s="102">
        <v>141412</v>
      </c>
      <c r="C227" s="102" t="s">
        <v>744</v>
      </c>
      <c r="D227" s="45" t="s">
        <v>295</v>
      </c>
      <c r="E227" s="46" t="s">
        <v>49</v>
      </c>
      <c r="F227" s="47">
        <v>40</v>
      </c>
      <c r="G227" s="47"/>
      <c r="H227" s="19">
        <f t="shared" si="50"/>
        <v>0</v>
      </c>
      <c r="I227" s="41">
        <f t="shared" si="48"/>
        <v>0</v>
      </c>
      <c r="J227" s="48"/>
      <c r="K227" s="49" t="e">
        <f>I227/$J$415</f>
        <v>#DIV/0!</v>
      </c>
    </row>
    <row r="228" spans="1:11" ht="28.5">
      <c r="A228" s="102" t="s">
        <v>253</v>
      </c>
      <c r="B228" s="102">
        <v>141413</v>
      </c>
      <c r="C228" s="102" t="s">
        <v>744</v>
      </c>
      <c r="D228" s="45" t="s">
        <v>296</v>
      </c>
      <c r="E228" s="46" t="s">
        <v>49</v>
      </c>
      <c r="F228" s="47">
        <v>20</v>
      </c>
      <c r="G228" s="47"/>
      <c r="H228" s="19">
        <f t="shared" si="50"/>
        <v>0</v>
      </c>
      <c r="I228" s="41">
        <f t="shared" si="48"/>
        <v>0</v>
      </c>
      <c r="J228" s="48"/>
      <c r="K228" s="49" t="e">
        <f>I228/$J$415</f>
        <v>#DIV/0!</v>
      </c>
    </row>
    <row r="229" spans="1:11" ht="28.5">
      <c r="A229" s="102" t="s">
        <v>254</v>
      </c>
      <c r="B229" s="102">
        <v>141414</v>
      </c>
      <c r="C229" s="102" t="s">
        <v>744</v>
      </c>
      <c r="D229" s="45" t="s">
        <v>297</v>
      </c>
      <c r="E229" s="46" t="s">
        <v>49</v>
      </c>
      <c r="F229" s="47">
        <v>10</v>
      </c>
      <c r="G229" s="47"/>
      <c r="H229" s="19">
        <f t="shared" si="50"/>
        <v>0</v>
      </c>
      <c r="I229" s="41">
        <f t="shared" si="48"/>
        <v>0</v>
      </c>
      <c r="J229" s="48"/>
      <c r="K229" s="49" t="e">
        <f>I229/$J$415</f>
        <v>#DIV/0!</v>
      </c>
    </row>
    <row r="230" spans="1:11" s="5" customFormat="1" ht="30">
      <c r="A230" s="7" t="s">
        <v>255</v>
      </c>
      <c r="B230" s="7"/>
      <c r="C230" s="7"/>
      <c r="D230" s="72" t="s">
        <v>292</v>
      </c>
      <c r="E230" s="73"/>
      <c r="F230" s="74"/>
      <c r="G230" s="74"/>
      <c r="H230" s="74"/>
      <c r="I230" s="41"/>
      <c r="J230" s="48"/>
      <c r="K230" s="49"/>
    </row>
    <row r="231" spans="1:11" ht="42.75">
      <c r="A231" s="102" t="s">
        <v>257</v>
      </c>
      <c r="B231" s="102">
        <v>170316</v>
      </c>
      <c r="C231" s="102" t="s">
        <v>744</v>
      </c>
      <c r="D231" s="45" t="s">
        <v>298</v>
      </c>
      <c r="E231" s="46" t="s">
        <v>71</v>
      </c>
      <c r="F231" s="47">
        <v>5</v>
      </c>
      <c r="G231" s="47"/>
      <c r="H231" s="19">
        <f t="shared" ref="H231:H246" si="51">G231*(1+$K$9)</f>
        <v>0</v>
      </c>
      <c r="I231" s="41">
        <f t="shared" si="48"/>
        <v>0</v>
      </c>
      <c r="J231" s="48"/>
      <c r="K231" s="49" t="e">
        <f t="shared" ref="K231:K246" si="52">I231/$J$415</f>
        <v>#DIV/0!</v>
      </c>
    </row>
    <row r="232" spans="1:11" ht="57">
      <c r="A232" s="102" t="s">
        <v>258</v>
      </c>
      <c r="B232" s="102">
        <v>170317</v>
      </c>
      <c r="C232" s="102" t="s">
        <v>744</v>
      </c>
      <c r="D232" s="45" t="s">
        <v>299</v>
      </c>
      <c r="E232" s="46" t="s">
        <v>71</v>
      </c>
      <c r="F232" s="47">
        <v>5</v>
      </c>
      <c r="G232" s="47"/>
      <c r="H232" s="19">
        <f t="shared" si="51"/>
        <v>0</v>
      </c>
      <c r="I232" s="41">
        <f t="shared" si="48"/>
        <v>0</v>
      </c>
      <c r="J232" s="48"/>
      <c r="K232" s="49" t="e">
        <f t="shared" si="52"/>
        <v>#DIV/0!</v>
      </c>
    </row>
    <row r="233" spans="1:11" ht="28.5">
      <c r="A233" s="102" t="s">
        <v>259</v>
      </c>
      <c r="B233" s="102">
        <v>170321</v>
      </c>
      <c r="C233" s="102" t="s">
        <v>744</v>
      </c>
      <c r="D233" s="45" t="s">
        <v>300</v>
      </c>
      <c r="E233" s="46" t="s">
        <v>71</v>
      </c>
      <c r="F233" s="47">
        <v>2</v>
      </c>
      <c r="G233" s="47"/>
      <c r="H233" s="19">
        <f t="shared" si="51"/>
        <v>0</v>
      </c>
      <c r="I233" s="41">
        <f t="shared" si="48"/>
        <v>0</v>
      </c>
      <c r="J233" s="48"/>
      <c r="K233" s="49" t="e">
        <f t="shared" si="52"/>
        <v>#DIV/0!</v>
      </c>
    </row>
    <row r="234" spans="1:11" ht="28.5">
      <c r="A234" s="102" t="s">
        <v>260</v>
      </c>
      <c r="B234" s="102">
        <v>170320</v>
      </c>
      <c r="C234" s="102" t="s">
        <v>744</v>
      </c>
      <c r="D234" s="45" t="s">
        <v>301</v>
      </c>
      <c r="E234" s="46" t="s">
        <v>71</v>
      </c>
      <c r="F234" s="47">
        <v>2</v>
      </c>
      <c r="G234" s="47"/>
      <c r="H234" s="19">
        <f t="shared" si="51"/>
        <v>0</v>
      </c>
      <c r="I234" s="41">
        <f t="shared" si="48"/>
        <v>0</v>
      </c>
      <c r="J234" s="48"/>
      <c r="K234" s="49" t="e">
        <f t="shared" si="52"/>
        <v>#DIV/0!</v>
      </c>
    </row>
    <row r="235" spans="1:11" ht="28.5">
      <c r="A235" s="102" t="s">
        <v>261</v>
      </c>
      <c r="B235" s="102">
        <v>170322</v>
      </c>
      <c r="C235" s="102" t="s">
        <v>744</v>
      </c>
      <c r="D235" s="45" t="s">
        <v>302</v>
      </c>
      <c r="E235" s="46" t="s">
        <v>71</v>
      </c>
      <c r="F235" s="47">
        <v>2</v>
      </c>
      <c r="G235" s="47"/>
      <c r="H235" s="19">
        <f t="shared" si="51"/>
        <v>0</v>
      </c>
      <c r="I235" s="41">
        <f t="shared" si="48"/>
        <v>0</v>
      </c>
      <c r="J235" s="48"/>
      <c r="K235" s="49" t="e">
        <f t="shared" si="52"/>
        <v>#DIV/0!</v>
      </c>
    </row>
    <row r="236" spans="1:11" ht="28.5">
      <c r="A236" s="102" t="s">
        <v>262</v>
      </c>
      <c r="B236" s="102">
        <v>170323</v>
      </c>
      <c r="C236" s="102" t="s">
        <v>744</v>
      </c>
      <c r="D236" s="45" t="s">
        <v>303</v>
      </c>
      <c r="E236" s="46" t="s">
        <v>71</v>
      </c>
      <c r="F236" s="47">
        <v>2</v>
      </c>
      <c r="G236" s="47"/>
      <c r="H236" s="19">
        <f t="shared" si="51"/>
        <v>0</v>
      </c>
      <c r="I236" s="41">
        <f t="shared" si="48"/>
        <v>0</v>
      </c>
      <c r="J236" s="48"/>
      <c r="K236" s="49" t="e">
        <f t="shared" si="52"/>
        <v>#DIV/0!</v>
      </c>
    </row>
    <row r="237" spans="1:11" ht="28.5">
      <c r="A237" s="102" t="s">
        <v>653</v>
      </c>
      <c r="B237" s="102">
        <v>170324</v>
      </c>
      <c r="C237" s="102" t="s">
        <v>744</v>
      </c>
      <c r="D237" s="45" t="s">
        <v>304</v>
      </c>
      <c r="E237" s="46" t="s">
        <v>71</v>
      </c>
      <c r="F237" s="47">
        <v>2</v>
      </c>
      <c r="G237" s="47"/>
      <c r="H237" s="19">
        <f t="shared" si="51"/>
        <v>0</v>
      </c>
      <c r="I237" s="41">
        <f t="shared" si="48"/>
        <v>0</v>
      </c>
      <c r="J237" s="48"/>
      <c r="K237" s="49" t="e">
        <f t="shared" si="52"/>
        <v>#DIV/0!</v>
      </c>
    </row>
    <row r="238" spans="1:11" ht="28.5">
      <c r="A238" s="102" t="s">
        <v>654</v>
      </c>
      <c r="B238" s="102">
        <v>170325</v>
      </c>
      <c r="C238" s="102" t="s">
        <v>744</v>
      </c>
      <c r="D238" s="45" t="s">
        <v>305</v>
      </c>
      <c r="E238" s="46" t="s">
        <v>71</v>
      </c>
      <c r="F238" s="47">
        <v>2</v>
      </c>
      <c r="G238" s="47"/>
      <c r="H238" s="19">
        <f t="shared" si="51"/>
        <v>0</v>
      </c>
      <c r="I238" s="41">
        <f t="shared" si="48"/>
        <v>0</v>
      </c>
      <c r="J238" s="48"/>
      <c r="K238" s="49" t="e">
        <f t="shared" si="52"/>
        <v>#DIV/0!</v>
      </c>
    </row>
    <row r="239" spans="1:11" ht="43.5">
      <c r="A239" s="102" t="s">
        <v>655</v>
      </c>
      <c r="B239" s="102">
        <v>170304</v>
      </c>
      <c r="C239" s="102" t="s">
        <v>744</v>
      </c>
      <c r="D239" s="50" t="s">
        <v>306</v>
      </c>
      <c r="E239" s="46" t="s">
        <v>71</v>
      </c>
      <c r="F239" s="47">
        <v>15</v>
      </c>
      <c r="G239" s="47"/>
      <c r="H239" s="19">
        <f t="shared" si="51"/>
        <v>0</v>
      </c>
      <c r="I239" s="41">
        <f t="shared" si="48"/>
        <v>0</v>
      </c>
      <c r="J239" s="48"/>
      <c r="K239" s="49" t="e">
        <f t="shared" si="52"/>
        <v>#DIV/0!</v>
      </c>
    </row>
    <row r="240" spans="1:11" ht="28.5">
      <c r="A240" s="102" t="s">
        <v>656</v>
      </c>
      <c r="B240" s="102">
        <v>170306</v>
      </c>
      <c r="C240" s="102" t="s">
        <v>744</v>
      </c>
      <c r="D240" s="45" t="s">
        <v>307</v>
      </c>
      <c r="E240" s="46" t="s">
        <v>71</v>
      </c>
      <c r="F240" s="47">
        <v>10</v>
      </c>
      <c r="G240" s="47"/>
      <c r="H240" s="19">
        <f t="shared" si="51"/>
        <v>0</v>
      </c>
      <c r="I240" s="41">
        <f t="shared" si="48"/>
        <v>0</v>
      </c>
      <c r="J240" s="48"/>
      <c r="K240" s="49" t="e">
        <f t="shared" si="52"/>
        <v>#DIV/0!</v>
      </c>
    </row>
    <row r="241" spans="1:11" ht="28.5">
      <c r="A241" s="102" t="s">
        <v>657</v>
      </c>
      <c r="B241" s="102">
        <v>170309</v>
      </c>
      <c r="C241" s="102" t="s">
        <v>744</v>
      </c>
      <c r="D241" s="45" t="s">
        <v>308</v>
      </c>
      <c r="E241" s="46" t="s">
        <v>71</v>
      </c>
      <c r="F241" s="47">
        <v>10</v>
      </c>
      <c r="G241" s="47"/>
      <c r="H241" s="19">
        <f t="shared" si="51"/>
        <v>0</v>
      </c>
      <c r="I241" s="41">
        <f t="shared" si="48"/>
        <v>0</v>
      </c>
      <c r="J241" s="48"/>
      <c r="K241" s="49" t="e">
        <f t="shared" si="52"/>
        <v>#DIV/0!</v>
      </c>
    </row>
    <row r="242" spans="1:11" ht="42.75">
      <c r="A242" s="102" t="s">
        <v>658</v>
      </c>
      <c r="B242" s="102">
        <v>170310</v>
      </c>
      <c r="C242" s="102" t="s">
        <v>744</v>
      </c>
      <c r="D242" s="45" t="s">
        <v>309</v>
      </c>
      <c r="E242" s="46" t="s">
        <v>71</v>
      </c>
      <c r="F242" s="47">
        <v>20</v>
      </c>
      <c r="G242" s="47"/>
      <c r="H242" s="19">
        <f t="shared" si="51"/>
        <v>0</v>
      </c>
      <c r="I242" s="41">
        <f t="shared" si="48"/>
        <v>0</v>
      </c>
      <c r="J242" s="48"/>
      <c r="K242" s="49" t="e">
        <f t="shared" si="52"/>
        <v>#DIV/0!</v>
      </c>
    </row>
    <row r="243" spans="1:11" ht="42.75">
      <c r="A243" s="102" t="s">
        <v>659</v>
      </c>
      <c r="B243" s="102">
        <v>170317</v>
      </c>
      <c r="C243" s="102" t="s">
        <v>744</v>
      </c>
      <c r="D243" s="45" t="s">
        <v>310</v>
      </c>
      <c r="E243" s="46" t="s">
        <v>71</v>
      </c>
      <c r="F243" s="47">
        <v>5</v>
      </c>
      <c r="G243" s="47"/>
      <c r="H243" s="19">
        <f t="shared" si="51"/>
        <v>0</v>
      </c>
      <c r="I243" s="41">
        <f t="shared" si="48"/>
        <v>0</v>
      </c>
      <c r="J243" s="48"/>
      <c r="K243" s="49" t="e">
        <f t="shared" si="52"/>
        <v>#DIV/0!</v>
      </c>
    </row>
    <row r="244" spans="1:11" ht="42.75">
      <c r="A244" s="102" t="s">
        <v>660</v>
      </c>
      <c r="B244" s="102">
        <v>170329</v>
      </c>
      <c r="C244" s="102" t="s">
        <v>744</v>
      </c>
      <c r="D244" s="45" t="s">
        <v>311</v>
      </c>
      <c r="E244" s="46" t="s">
        <v>71</v>
      </c>
      <c r="F244" s="47">
        <v>5</v>
      </c>
      <c r="G244" s="47"/>
      <c r="H244" s="19">
        <f t="shared" si="51"/>
        <v>0</v>
      </c>
      <c r="I244" s="41">
        <f t="shared" si="48"/>
        <v>0</v>
      </c>
      <c r="J244" s="48"/>
      <c r="K244" s="49" t="e">
        <f t="shared" si="52"/>
        <v>#DIV/0!</v>
      </c>
    </row>
    <row r="245" spans="1:11" ht="42.75">
      <c r="A245" s="102" t="s">
        <v>661</v>
      </c>
      <c r="B245" s="102">
        <v>170330</v>
      </c>
      <c r="C245" s="102" t="s">
        <v>744</v>
      </c>
      <c r="D245" s="45" t="s">
        <v>312</v>
      </c>
      <c r="E245" s="46" t="s">
        <v>71</v>
      </c>
      <c r="F245" s="47">
        <v>6</v>
      </c>
      <c r="G245" s="47"/>
      <c r="H245" s="19">
        <f t="shared" si="51"/>
        <v>0</v>
      </c>
      <c r="I245" s="41">
        <f t="shared" si="48"/>
        <v>0</v>
      </c>
      <c r="J245" s="48"/>
      <c r="K245" s="49" t="e">
        <f t="shared" si="52"/>
        <v>#DIV/0!</v>
      </c>
    </row>
    <row r="246" spans="1:11" ht="42.75">
      <c r="A246" s="102" t="s">
        <v>662</v>
      </c>
      <c r="B246" s="102">
        <v>170331</v>
      </c>
      <c r="C246" s="102" t="s">
        <v>744</v>
      </c>
      <c r="D246" s="45" t="s">
        <v>313</v>
      </c>
      <c r="E246" s="46" t="s">
        <v>71</v>
      </c>
      <c r="F246" s="47">
        <v>5</v>
      </c>
      <c r="G246" s="47"/>
      <c r="H246" s="19">
        <f t="shared" si="51"/>
        <v>0</v>
      </c>
      <c r="I246" s="41">
        <f t="shared" si="48"/>
        <v>0</v>
      </c>
      <c r="J246" s="48"/>
      <c r="K246" s="49" t="e">
        <f t="shared" si="52"/>
        <v>#DIV/0!</v>
      </c>
    </row>
    <row r="247" spans="1:11" s="5" customFormat="1" ht="30">
      <c r="A247" s="7" t="s">
        <v>663</v>
      </c>
      <c r="B247" s="7"/>
      <c r="C247" s="7"/>
      <c r="D247" s="72" t="s">
        <v>504</v>
      </c>
      <c r="E247" s="73"/>
      <c r="F247" s="74"/>
      <c r="G247" s="74"/>
      <c r="H247" s="74"/>
      <c r="I247" s="41"/>
      <c r="J247" s="75"/>
      <c r="K247" s="76"/>
    </row>
    <row r="248" spans="1:11" ht="42.75">
      <c r="A248" s="102" t="s">
        <v>664</v>
      </c>
      <c r="B248" s="102">
        <v>140906</v>
      </c>
      <c r="C248" s="102" t="s">
        <v>744</v>
      </c>
      <c r="D248" s="45" t="s">
        <v>314</v>
      </c>
      <c r="E248" s="46" t="s">
        <v>49</v>
      </c>
      <c r="F248" s="47">
        <v>100</v>
      </c>
      <c r="G248" s="47"/>
      <c r="H248" s="19">
        <f t="shared" ref="H248:H258" si="53">G248*(1+$K$9)</f>
        <v>0</v>
      </c>
      <c r="I248" s="41">
        <f t="shared" si="48"/>
        <v>0</v>
      </c>
      <c r="J248" s="48"/>
      <c r="K248" s="49" t="e">
        <f t="shared" ref="K248:K258" si="54">I248/$J$415</f>
        <v>#DIV/0!</v>
      </c>
    </row>
    <row r="249" spans="1:11" ht="42.75">
      <c r="A249" s="102" t="s">
        <v>665</v>
      </c>
      <c r="B249" s="102">
        <v>140903</v>
      </c>
      <c r="C249" s="102" t="s">
        <v>744</v>
      </c>
      <c r="D249" s="45" t="s">
        <v>315</v>
      </c>
      <c r="E249" s="46" t="s">
        <v>49</v>
      </c>
      <c r="F249" s="47">
        <v>30</v>
      </c>
      <c r="G249" s="47"/>
      <c r="H249" s="19">
        <f t="shared" si="53"/>
        <v>0</v>
      </c>
      <c r="I249" s="41">
        <f t="shared" si="48"/>
        <v>0</v>
      </c>
      <c r="J249" s="48"/>
      <c r="K249" s="49" t="e">
        <f t="shared" si="54"/>
        <v>#DIV/0!</v>
      </c>
    </row>
    <row r="250" spans="1:11" ht="42.75">
      <c r="A250" s="102" t="s">
        <v>666</v>
      </c>
      <c r="B250" s="102">
        <v>140904</v>
      </c>
      <c r="C250" s="102" t="s">
        <v>744</v>
      </c>
      <c r="D250" s="45" t="s">
        <v>316</v>
      </c>
      <c r="E250" s="46" t="s">
        <v>49</v>
      </c>
      <c r="F250" s="47">
        <v>14</v>
      </c>
      <c r="G250" s="47"/>
      <c r="H250" s="19">
        <f t="shared" si="53"/>
        <v>0</v>
      </c>
      <c r="I250" s="41">
        <f t="shared" si="48"/>
        <v>0</v>
      </c>
      <c r="J250" s="48"/>
      <c r="K250" s="49" t="e">
        <f t="shared" si="54"/>
        <v>#DIV/0!</v>
      </c>
    </row>
    <row r="251" spans="1:11" ht="42.75">
      <c r="A251" s="102" t="s">
        <v>667</v>
      </c>
      <c r="B251" s="102">
        <v>140905</v>
      </c>
      <c r="C251" s="102" t="s">
        <v>744</v>
      </c>
      <c r="D251" s="45" t="s">
        <v>317</v>
      </c>
      <c r="E251" s="46" t="s">
        <v>49</v>
      </c>
      <c r="F251" s="47">
        <v>6</v>
      </c>
      <c r="G251" s="47"/>
      <c r="H251" s="19">
        <f t="shared" si="53"/>
        <v>0</v>
      </c>
      <c r="I251" s="41">
        <f t="shared" si="48"/>
        <v>0</v>
      </c>
      <c r="J251" s="48"/>
      <c r="K251" s="49" t="e">
        <f t="shared" si="54"/>
        <v>#DIV/0!</v>
      </c>
    </row>
    <row r="252" spans="1:11" ht="42.75">
      <c r="A252" s="102" t="s">
        <v>668</v>
      </c>
      <c r="B252" s="102">
        <v>140905</v>
      </c>
      <c r="C252" s="102" t="s">
        <v>744</v>
      </c>
      <c r="D252" s="45" t="s">
        <v>318</v>
      </c>
      <c r="E252" s="46" t="s">
        <v>49</v>
      </c>
      <c r="F252" s="47">
        <v>28</v>
      </c>
      <c r="G252" s="47"/>
      <c r="H252" s="19">
        <f t="shared" si="53"/>
        <v>0</v>
      </c>
      <c r="I252" s="41">
        <f t="shared" si="48"/>
        <v>0</v>
      </c>
      <c r="J252" s="48"/>
      <c r="K252" s="49" t="e">
        <f t="shared" si="54"/>
        <v>#DIV/0!</v>
      </c>
    </row>
    <row r="253" spans="1:11" ht="42.75">
      <c r="A253" s="102" t="s">
        <v>669</v>
      </c>
      <c r="B253" s="102">
        <v>141907</v>
      </c>
      <c r="C253" s="102" t="s">
        <v>744</v>
      </c>
      <c r="D253" s="45" t="s">
        <v>319</v>
      </c>
      <c r="E253" s="46" t="s">
        <v>49</v>
      </c>
      <c r="F253" s="47">
        <v>22</v>
      </c>
      <c r="G253" s="47"/>
      <c r="H253" s="19">
        <f t="shared" si="53"/>
        <v>0</v>
      </c>
      <c r="I253" s="41">
        <f t="shared" si="48"/>
        <v>0</v>
      </c>
      <c r="J253" s="48"/>
      <c r="K253" s="49" t="e">
        <f t="shared" si="54"/>
        <v>#DIV/0!</v>
      </c>
    </row>
    <row r="254" spans="1:11" ht="42.75">
      <c r="A254" s="102" t="s">
        <v>670</v>
      </c>
      <c r="B254" s="102">
        <v>141908</v>
      </c>
      <c r="C254" s="102" t="s">
        <v>744</v>
      </c>
      <c r="D254" s="45" t="s">
        <v>320</v>
      </c>
      <c r="E254" s="46" t="s">
        <v>49</v>
      </c>
      <c r="F254" s="47">
        <v>15</v>
      </c>
      <c r="G254" s="47"/>
      <c r="H254" s="19">
        <f t="shared" si="53"/>
        <v>0</v>
      </c>
      <c r="I254" s="41">
        <f t="shared" si="48"/>
        <v>0</v>
      </c>
      <c r="J254" s="48"/>
      <c r="K254" s="49" t="e">
        <f t="shared" si="54"/>
        <v>#DIV/0!</v>
      </c>
    </row>
    <row r="255" spans="1:11" ht="42.75">
      <c r="A255" s="102" t="s">
        <v>671</v>
      </c>
      <c r="B255" s="102">
        <v>141909</v>
      </c>
      <c r="C255" s="102" t="s">
        <v>744</v>
      </c>
      <c r="D255" s="45" t="s">
        <v>321</v>
      </c>
      <c r="E255" s="46" t="s">
        <v>49</v>
      </c>
      <c r="F255" s="47">
        <v>26</v>
      </c>
      <c r="G255" s="47"/>
      <c r="H255" s="19">
        <f t="shared" si="53"/>
        <v>0</v>
      </c>
      <c r="I255" s="41">
        <f t="shared" si="48"/>
        <v>0</v>
      </c>
      <c r="J255" s="48"/>
      <c r="K255" s="49" t="e">
        <f t="shared" si="54"/>
        <v>#DIV/0!</v>
      </c>
    </row>
    <row r="256" spans="1:11" ht="42.75">
      <c r="A256" s="102" t="s">
        <v>672</v>
      </c>
      <c r="B256" s="102">
        <v>141910</v>
      </c>
      <c r="C256" s="102" t="s">
        <v>744</v>
      </c>
      <c r="D256" s="45" t="s">
        <v>322</v>
      </c>
      <c r="E256" s="46" t="s">
        <v>49</v>
      </c>
      <c r="F256" s="47">
        <v>5</v>
      </c>
      <c r="G256" s="47"/>
      <c r="H256" s="19">
        <f t="shared" si="53"/>
        <v>0</v>
      </c>
      <c r="I256" s="41">
        <f t="shared" si="48"/>
        <v>0</v>
      </c>
      <c r="J256" s="48"/>
      <c r="K256" s="49" t="e">
        <f t="shared" si="54"/>
        <v>#DIV/0!</v>
      </c>
    </row>
    <row r="257" spans="1:11" s="14" customFormat="1" ht="42.75">
      <c r="A257" s="102" t="s">
        <v>673</v>
      </c>
      <c r="B257" s="105" t="s">
        <v>62</v>
      </c>
      <c r="C257" s="105"/>
      <c r="D257" s="45" t="s">
        <v>747</v>
      </c>
      <c r="E257" s="46" t="s">
        <v>49</v>
      </c>
      <c r="F257" s="47">
        <v>5</v>
      </c>
      <c r="G257" s="47"/>
      <c r="H257" s="47">
        <f t="shared" si="53"/>
        <v>0</v>
      </c>
      <c r="I257" s="41">
        <f t="shared" si="48"/>
        <v>0</v>
      </c>
      <c r="J257" s="48"/>
      <c r="K257" s="49" t="e">
        <f t="shared" si="54"/>
        <v>#DIV/0!</v>
      </c>
    </row>
    <row r="258" spans="1:11" s="14" customFormat="1" ht="71.25">
      <c r="A258" s="102" t="s">
        <v>674</v>
      </c>
      <c r="B258" s="105" t="s">
        <v>62</v>
      </c>
      <c r="C258" s="105"/>
      <c r="D258" s="45" t="s">
        <v>323</v>
      </c>
      <c r="E258" s="46" t="s">
        <v>49</v>
      </c>
      <c r="F258" s="47">
        <v>5</v>
      </c>
      <c r="G258" s="47"/>
      <c r="H258" s="47">
        <f t="shared" si="53"/>
        <v>0</v>
      </c>
      <c r="I258" s="41">
        <f t="shared" si="48"/>
        <v>0</v>
      </c>
      <c r="J258" s="48"/>
      <c r="K258" s="49" t="e">
        <f t="shared" si="54"/>
        <v>#DIV/0!</v>
      </c>
    </row>
    <row r="259" spans="1:11" s="5" customFormat="1">
      <c r="A259" s="7" t="s">
        <v>675</v>
      </c>
      <c r="B259" s="7"/>
      <c r="C259" s="7"/>
      <c r="D259" s="72" t="s">
        <v>324</v>
      </c>
      <c r="E259" s="73"/>
      <c r="F259" s="74"/>
      <c r="G259" s="74"/>
      <c r="H259" s="74"/>
      <c r="I259" s="77"/>
      <c r="J259" s="75"/>
      <c r="K259" s="76"/>
    </row>
    <row r="260" spans="1:11" s="9" customFormat="1" ht="71.25">
      <c r="A260" s="102" t="s">
        <v>676</v>
      </c>
      <c r="B260" s="105" t="s">
        <v>62</v>
      </c>
      <c r="C260" s="105"/>
      <c r="D260" s="45" t="s">
        <v>325</v>
      </c>
      <c r="E260" s="46" t="s">
        <v>49</v>
      </c>
      <c r="F260" s="47">
        <v>5</v>
      </c>
      <c r="G260" s="47"/>
      <c r="H260" s="19">
        <f t="shared" ref="H260:H261" si="55">G260*(1+$K$9)</f>
        <v>0</v>
      </c>
      <c r="I260" s="41">
        <f t="shared" si="48"/>
        <v>0</v>
      </c>
      <c r="J260" s="48"/>
      <c r="K260" s="49" t="e">
        <f>I260/$J$415</f>
        <v>#DIV/0!</v>
      </c>
    </row>
    <row r="261" spans="1:11" s="2" customFormat="1" ht="28.5" customHeight="1">
      <c r="A261" s="102" t="s">
        <v>677</v>
      </c>
      <c r="B261" s="105" t="s">
        <v>62</v>
      </c>
      <c r="C261" s="105"/>
      <c r="D261" s="45" t="s">
        <v>326</v>
      </c>
      <c r="E261" s="46" t="s">
        <v>49</v>
      </c>
      <c r="F261" s="47">
        <v>26</v>
      </c>
      <c r="G261" s="47"/>
      <c r="H261" s="19">
        <f t="shared" si="55"/>
        <v>0</v>
      </c>
      <c r="I261" s="41">
        <f t="shared" si="48"/>
        <v>0</v>
      </c>
      <c r="J261" s="48"/>
      <c r="K261" s="49" t="e">
        <f>I261/$J$415</f>
        <v>#DIV/0!</v>
      </c>
    </row>
    <row r="262" spans="1:11" s="5" customFormat="1">
      <c r="A262" s="7" t="s">
        <v>678</v>
      </c>
      <c r="B262" s="7"/>
      <c r="C262" s="7"/>
      <c r="D262" s="72" t="s">
        <v>329</v>
      </c>
      <c r="E262" s="73"/>
      <c r="F262" s="74"/>
      <c r="G262" s="74"/>
      <c r="H262" s="74"/>
      <c r="I262" s="77"/>
      <c r="J262" s="75"/>
      <c r="K262" s="76"/>
    </row>
    <row r="263" spans="1:11" ht="42.75">
      <c r="A263" s="102" t="s">
        <v>679</v>
      </c>
      <c r="B263" s="102">
        <v>142111</v>
      </c>
      <c r="C263" s="102" t="s">
        <v>744</v>
      </c>
      <c r="D263" s="45" t="s">
        <v>327</v>
      </c>
      <c r="E263" s="46" t="s">
        <v>71</v>
      </c>
      <c r="F263" s="47">
        <v>3</v>
      </c>
      <c r="G263" s="47"/>
      <c r="H263" s="19">
        <f t="shared" ref="H263:H269" si="56">G263*(1+$K$9)</f>
        <v>0</v>
      </c>
      <c r="I263" s="41">
        <f t="shared" si="48"/>
        <v>0</v>
      </c>
      <c r="J263" s="48"/>
      <c r="K263" s="49" t="e">
        <f t="shared" ref="K263:K269" si="57">I263/$J$415</f>
        <v>#DIV/0!</v>
      </c>
    </row>
    <row r="264" spans="1:11" ht="42.75">
      <c r="A264" s="102" t="s">
        <v>680</v>
      </c>
      <c r="B264" s="102">
        <v>142112</v>
      </c>
      <c r="C264" s="102" t="s">
        <v>744</v>
      </c>
      <c r="D264" s="45" t="s">
        <v>328</v>
      </c>
      <c r="E264" s="46" t="s">
        <v>71</v>
      </c>
      <c r="F264" s="47">
        <v>3</v>
      </c>
      <c r="G264" s="47"/>
      <c r="H264" s="19">
        <f t="shared" si="56"/>
        <v>0</v>
      </c>
      <c r="I264" s="41">
        <f t="shared" si="48"/>
        <v>0</v>
      </c>
      <c r="J264" s="48"/>
      <c r="K264" s="49" t="e">
        <f t="shared" si="57"/>
        <v>#DIV/0!</v>
      </c>
    </row>
    <row r="265" spans="1:11" s="2" customFormat="1" ht="42.75">
      <c r="A265" s="102" t="s">
        <v>681</v>
      </c>
      <c r="B265" s="105" t="s">
        <v>62</v>
      </c>
      <c r="C265" s="105"/>
      <c r="D265" s="45" t="s">
        <v>330</v>
      </c>
      <c r="E265" s="46" t="s">
        <v>71</v>
      </c>
      <c r="F265" s="47">
        <v>2</v>
      </c>
      <c r="G265" s="47"/>
      <c r="H265" s="19">
        <f t="shared" si="56"/>
        <v>0</v>
      </c>
      <c r="I265" s="41">
        <f t="shared" si="48"/>
        <v>0</v>
      </c>
      <c r="J265" s="48"/>
      <c r="K265" s="49" t="e">
        <f t="shared" si="57"/>
        <v>#DIV/0!</v>
      </c>
    </row>
    <row r="266" spans="1:11" s="2" customFormat="1" ht="28.5">
      <c r="A266" s="102" t="s">
        <v>682</v>
      </c>
      <c r="B266" s="102">
        <v>142104</v>
      </c>
      <c r="C266" s="102" t="s">
        <v>744</v>
      </c>
      <c r="D266" s="45" t="s">
        <v>501</v>
      </c>
      <c r="E266" s="46" t="s">
        <v>71</v>
      </c>
      <c r="F266" s="47">
        <v>20</v>
      </c>
      <c r="G266" s="47"/>
      <c r="H266" s="19">
        <f t="shared" si="56"/>
        <v>0</v>
      </c>
      <c r="I266" s="41">
        <f t="shared" si="48"/>
        <v>0</v>
      </c>
      <c r="J266" s="48"/>
      <c r="K266" s="49" t="e">
        <f t="shared" si="57"/>
        <v>#DIV/0!</v>
      </c>
    </row>
    <row r="267" spans="1:11" s="9" customFormat="1" ht="28.5">
      <c r="A267" s="102" t="s">
        <v>683</v>
      </c>
      <c r="B267" s="102">
        <v>142115</v>
      </c>
      <c r="C267" s="102" t="s">
        <v>744</v>
      </c>
      <c r="D267" s="45" t="s">
        <v>483</v>
      </c>
      <c r="E267" s="46" t="s">
        <v>71</v>
      </c>
      <c r="F267" s="47">
        <v>3</v>
      </c>
      <c r="G267" s="47"/>
      <c r="H267" s="19">
        <f t="shared" si="56"/>
        <v>0</v>
      </c>
      <c r="I267" s="41">
        <f t="shared" si="48"/>
        <v>0</v>
      </c>
      <c r="J267" s="48"/>
      <c r="K267" s="49" t="e">
        <f t="shared" si="57"/>
        <v>#DIV/0!</v>
      </c>
    </row>
    <row r="268" spans="1:11" ht="28.5">
      <c r="A268" s="102" t="s">
        <v>684</v>
      </c>
      <c r="B268" s="102">
        <v>142117</v>
      </c>
      <c r="C268" s="102" t="s">
        <v>744</v>
      </c>
      <c r="D268" s="45" t="s">
        <v>331</v>
      </c>
      <c r="E268" s="46" t="s">
        <v>71</v>
      </c>
      <c r="F268" s="47">
        <v>6</v>
      </c>
      <c r="G268" s="47"/>
      <c r="H268" s="19">
        <f t="shared" si="56"/>
        <v>0</v>
      </c>
      <c r="I268" s="41">
        <f t="shared" si="48"/>
        <v>0</v>
      </c>
      <c r="J268" s="48"/>
      <c r="K268" s="49" t="e">
        <f t="shared" si="57"/>
        <v>#DIV/0!</v>
      </c>
    </row>
    <row r="269" spans="1:11" ht="28.5">
      <c r="A269" s="102" t="s">
        <v>685</v>
      </c>
      <c r="B269" s="102">
        <v>142118</v>
      </c>
      <c r="C269" s="102" t="s">
        <v>744</v>
      </c>
      <c r="D269" s="45" t="s">
        <v>505</v>
      </c>
      <c r="E269" s="46" t="s">
        <v>71</v>
      </c>
      <c r="F269" s="47">
        <v>15</v>
      </c>
      <c r="G269" s="47"/>
      <c r="H269" s="19">
        <f t="shared" si="56"/>
        <v>0</v>
      </c>
      <c r="I269" s="41">
        <f t="shared" si="48"/>
        <v>0</v>
      </c>
      <c r="J269" s="48"/>
      <c r="K269" s="49" t="e">
        <f t="shared" si="57"/>
        <v>#DIV/0!</v>
      </c>
    </row>
    <row r="270" spans="1:11" s="5" customFormat="1">
      <c r="A270" s="7" t="s">
        <v>686</v>
      </c>
      <c r="B270" s="7"/>
      <c r="C270" s="7"/>
      <c r="D270" s="72" t="s">
        <v>332</v>
      </c>
      <c r="E270" s="73"/>
      <c r="F270" s="74"/>
      <c r="G270" s="74"/>
      <c r="H270" s="74"/>
      <c r="I270" s="41"/>
      <c r="J270" s="48"/>
      <c r="K270" s="49"/>
    </row>
    <row r="271" spans="1:11" ht="99.75">
      <c r="A271" s="102" t="s">
        <v>687</v>
      </c>
      <c r="B271" s="102">
        <v>141101</v>
      </c>
      <c r="C271" s="102" t="s">
        <v>744</v>
      </c>
      <c r="D271" s="45" t="s">
        <v>445</v>
      </c>
      <c r="E271" s="46" t="s">
        <v>71</v>
      </c>
      <c r="F271" s="47">
        <v>1</v>
      </c>
      <c r="G271" s="47"/>
      <c r="H271" s="19">
        <f t="shared" ref="H271:H279" si="58">G271*(1+$K$9)</f>
        <v>0</v>
      </c>
      <c r="I271" s="41">
        <f t="shared" si="48"/>
        <v>0</v>
      </c>
      <c r="J271" s="48"/>
      <c r="K271" s="49" t="e">
        <f t="shared" ref="K271:K279" si="59">I271/$J$415</f>
        <v>#DIV/0!</v>
      </c>
    </row>
    <row r="272" spans="1:11" ht="99.75">
      <c r="A272" s="102" t="s">
        <v>688</v>
      </c>
      <c r="B272" s="102">
        <v>141102</v>
      </c>
      <c r="C272" s="102" t="s">
        <v>744</v>
      </c>
      <c r="D272" s="45" t="s">
        <v>333</v>
      </c>
      <c r="E272" s="46" t="s">
        <v>71</v>
      </c>
      <c r="F272" s="47">
        <v>1</v>
      </c>
      <c r="G272" s="47"/>
      <c r="H272" s="19">
        <f t="shared" si="58"/>
        <v>0</v>
      </c>
      <c r="I272" s="41">
        <f t="shared" ref="I272:I286" si="60">ROUND(F272*H272,2)</f>
        <v>0</v>
      </c>
      <c r="J272" s="48"/>
      <c r="K272" s="49" t="e">
        <f t="shared" si="59"/>
        <v>#DIV/0!</v>
      </c>
    </row>
    <row r="273" spans="1:11" ht="99.75">
      <c r="A273" s="102" t="s">
        <v>689</v>
      </c>
      <c r="B273" s="102">
        <v>141103</v>
      </c>
      <c r="C273" s="102" t="s">
        <v>744</v>
      </c>
      <c r="D273" s="45" t="s">
        <v>334</v>
      </c>
      <c r="E273" s="46" t="s">
        <v>71</v>
      </c>
      <c r="F273" s="47">
        <v>1</v>
      </c>
      <c r="G273" s="47"/>
      <c r="H273" s="19">
        <f t="shared" si="58"/>
        <v>0</v>
      </c>
      <c r="I273" s="41">
        <f t="shared" si="60"/>
        <v>0</v>
      </c>
      <c r="J273" s="48"/>
      <c r="K273" s="49" t="e">
        <f t="shared" si="59"/>
        <v>#DIV/0!</v>
      </c>
    </row>
    <row r="274" spans="1:11" ht="99.75">
      <c r="A274" s="102" t="s">
        <v>690</v>
      </c>
      <c r="B274" s="102">
        <v>141104</v>
      </c>
      <c r="C274" s="102" t="s">
        <v>744</v>
      </c>
      <c r="D274" s="45" t="s">
        <v>335</v>
      </c>
      <c r="E274" s="46" t="s">
        <v>71</v>
      </c>
      <c r="F274" s="47">
        <v>2</v>
      </c>
      <c r="G274" s="47"/>
      <c r="H274" s="19">
        <f t="shared" si="58"/>
        <v>0</v>
      </c>
      <c r="I274" s="41">
        <f t="shared" si="60"/>
        <v>0</v>
      </c>
      <c r="J274" s="48"/>
      <c r="K274" s="49" t="e">
        <f t="shared" si="59"/>
        <v>#DIV/0!</v>
      </c>
    </row>
    <row r="275" spans="1:11" ht="99.75">
      <c r="A275" s="102" t="s">
        <v>691</v>
      </c>
      <c r="B275" s="102">
        <v>141105</v>
      </c>
      <c r="C275" s="102" t="s">
        <v>744</v>
      </c>
      <c r="D275" s="45" t="s">
        <v>446</v>
      </c>
      <c r="E275" s="46" t="s">
        <v>71</v>
      </c>
      <c r="F275" s="47">
        <v>1</v>
      </c>
      <c r="G275" s="47"/>
      <c r="H275" s="19">
        <f t="shared" si="58"/>
        <v>0</v>
      </c>
      <c r="I275" s="41">
        <f t="shared" si="60"/>
        <v>0</v>
      </c>
      <c r="J275" s="48"/>
      <c r="K275" s="49" t="e">
        <f t="shared" si="59"/>
        <v>#DIV/0!</v>
      </c>
    </row>
    <row r="276" spans="1:11" ht="99.75">
      <c r="A276" s="102" t="s">
        <v>692</v>
      </c>
      <c r="B276" s="102">
        <v>141112</v>
      </c>
      <c r="C276" s="102" t="s">
        <v>744</v>
      </c>
      <c r="D276" s="45" t="s">
        <v>336</v>
      </c>
      <c r="E276" s="46" t="s">
        <v>71</v>
      </c>
      <c r="F276" s="47">
        <v>1</v>
      </c>
      <c r="G276" s="47"/>
      <c r="H276" s="19">
        <f t="shared" si="58"/>
        <v>0</v>
      </c>
      <c r="I276" s="41">
        <f t="shared" si="60"/>
        <v>0</v>
      </c>
      <c r="J276" s="48"/>
      <c r="K276" s="49" t="e">
        <f t="shared" si="59"/>
        <v>#DIV/0!</v>
      </c>
    </row>
    <row r="277" spans="1:11" ht="99.75">
      <c r="A277" s="102" t="s">
        <v>693</v>
      </c>
      <c r="B277" s="102">
        <v>141113</v>
      </c>
      <c r="C277" s="102" t="s">
        <v>744</v>
      </c>
      <c r="D277" s="45" t="s">
        <v>337</v>
      </c>
      <c r="E277" s="46" t="s">
        <v>71</v>
      </c>
      <c r="F277" s="47">
        <v>1</v>
      </c>
      <c r="G277" s="47"/>
      <c r="H277" s="19">
        <f t="shared" si="58"/>
        <v>0</v>
      </c>
      <c r="I277" s="41">
        <f t="shared" si="60"/>
        <v>0</v>
      </c>
      <c r="J277" s="48"/>
      <c r="K277" s="49" t="e">
        <f t="shared" si="59"/>
        <v>#DIV/0!</v>
      </c>
    </row>
    <row r="278" spans="1:11" s="9" customFormat="1" ht="42.75">
      <c r="A278" s="102" t="s">
        <v>694</v>
      </c>
      <c r="B278" s="105" t="s">
        <v>62</v>
      </c>
      <c r="C278" s="105"/>
      <c r="D278" s="45" t="s">
        <v>496</v>
      </c>
      <c r="E278" s="46" t="s">
        <v>71</v>
      </c>
      <c r="F278" s="47">
        <v>1</v>
      </c>
      <c r="G278" s="47"/>
      <c r="H278" s="19">
        <f t="shared" si="58"/>
        <v>0</v>
      </c>
      <c r="I278" s="41">
        <f t="shared" si="60"/>
        <v>0</v>
      </c>
      <c r="J278" s="48"/>
      <c r="K278" s="49" t="e">
        <f t="shared" si="59"/>
        <v>#DIV/0!</v>
      </c>
    </row>
    <row r="279" spans="1:11" s="14" customFormat="1" ht="85.5">
      <c r="A279" s="102" t="s">
        <v>695</v>
      </c>
      <c r="B279" s="105" t="s">
        <v>62</v>
      </c>
      <c r="C279" s="105"/>
      <c r="D279" s="45" t="s">
        <v>748</v>
      </c>
      <c r="E279" s="46" t="s">
        <v>71</v>
      </c>
      <c r="F279" s="47">
        <v>1</v>
      </c>
      <c r="G279" s="47"/>
      <c r="H279" s="19">
        <f t="shared" si="58"/>
        <v>0</v>
      </c>
      <c r="I279" s="41">
        <f t="shared" si="60"/>
        <v>0</v>
      </c>
      <c r="J279" s="48"/>
      <c r="K279" s="49" t="e">
        <f t="shared" si="59"/>
        <v>#DIV/0!</v>
      </c>
    </row>
    <row r="280" spans="1:11" ht="30">
      <c r="A280" s="7" t="s">
        <v>696</v>
      </c>
      <c r="B280" s="102"/>
      <c r="C280" s="102"/>
      <c r="D280" s="72" t="s">
        <v>338</v>
      </c>
      <c r="E280" s="46"/>
      <c r="F280" s="47"/>
      <c r="G280" s="47"/>
      <c r="H280" s="47"/>
      <c r="I280" s="41"/>
      <c r="J280" s="48"/>
      <c r="K280" s="49"/>
    </row>
    <row r="281" spans="1:11" ht="42.75">
      <c r="A281" s="102" t="s">
        <v>697</v>
      </c>
      <c r="B281" s="102">
        <v>142205</v>
      </c>
      <c r="C281" s="102" t="s">
        <v>744</v>
      </c>
      <c r="D281" s="45" t="s">
        <v>341</v>
      </c>
      <c r="E281" s="46" t="s">
        <v>49</v>
      </c>
      <c r="F281" s="47">
        <v>5</v>
      </c>
      <c r="G281" s="47"/>
      <c r="H281" s="19">
        <f t="shared" ref="H281:H282" si="61">G281*(1+$K$9)</f>
        <v>0</v>
      </c>
      <c r="I281" s="41">
        <f t="shared" si="60"/>
        <v>0</v>
      </c>
      <c r="J281" s="48"/>
      <c r="K281" s="49" t="e">
        <f>I281/$J$415</f>
        <v>#DIV/0!</v>
      </c>
    </row>
    <row r="282" spans="1:11" ht="42.75">
      <c r="A282" s="102" t="s">
        <v>698</v>
      </c>
      <c r="B282" s="102">
        <v>142206</v>
      </c>
      <c r="C282" s="102" t="s">
        <v>744</v>
      </c>
      <c r="D282" s="80" t="s">
        <v>340</v>
      </c>
      <c r="E282" s="102" t="s">
        <v>49</v>
      </c>
      <c r="F282" s="46">
        <v>127</v>
      </c>
      <c r="G282" s="46"/>
      <c r="H282" s="19">
        <f t="shared" si="61"/>
        <v>0</v>
      </c>
      <c r="I282" s="41">
        <f t="shared" si="60"/>
        <v>0</v>
      </c>
      <c r="J282" s="48"/>
      <c r="K282" s="49" t="e">
        <f>I282/$J$415</f>
        <v>#DIV/0!</v>
      </c>
    </row>
    <row r="283" spans="1:11">
      <c r="A283" s="7" t="s">
        <v>699</v>
      </c>
      <c r="B283" s="102"/>
      <c r="C283" s="102"/>
      <c r="D283" s="81" t="s">
        <v>339</v>
      </c>
      <c r="E283" s="24"/>
      <c r="F283" s="25"/>
      <c r="G283" s="25"/>
      <c r="H283" s="26"/>
      <c r="I283" s="27"/>
      <c r="J283" s="28"/>
      <c r="K283" s="29"/>
    </row>
    <row r="284" spans="1:11" ht="29.25">
      <c r="A284" s="102" t="s">
        <v>700</v>
      </c>
      <c r="B284" s="102">
        <v>142301</v>
      </c>
      <c r="C284" s="102" t="s">
        <v>744</v>
      </c>
      <c r="D284" s="82" t="s">
        <v>342</v>
      </c>
      <c r="E284" s="102" t="s">
        <v>71</v>
      </c>
      <c r="F284" s="46">
        <v>4</v>
      </c>
      <c r="G284" s="46"/>
      <c r="H284" s="19">
        <f t="shared" ref="H284:H286" si="62">G284*(1+$K$9)</f>
        <v>0</v>
      </c>
      <c r="I284" s="41">
        <f t="shared" si="60"/>
        <v>0</v>
      </c>
      <c r="J284" s="48"/>
      <c r="K284" s="49" t="e">
        <f>I284/$J$415</f>
        <v>#DIV/0!</v>
      </c>
    </row>
    <row r="285" spans="1:11" ht="28.5">
      <c r="A285" s="102" t="s">
        <v>701</v>
      </c>
      <c r="B285" s="102">
        <v>142302</v>
      </c>
      <c r="C285" s="102" t="s">
        <v>744</v>
      </c>
      <c r="D285" s="80" t="s">
        <v>343</v>
      </c>
      <c r="E285" s="102" t="s">
        <v>71</v>
      </c>
      <c r="F285" s="46">
        <v>5</v>
      </c>
      <c r="G285" s="46"/>
      <c r="H285" s="19">
        <f t="shared" si="62"/>
        <v>0</v>
      </c>
      <c r="I285" s="41">
        <f t="shared" si="60"/>
        <v>0</v>
      </c>
      <c r="J285" s="48"/>
      <c r="K285" s="49" t="e">
        <f>I285/$J$415</f>
        <v>#DIV/0!</v>
      </c>
    </row>
    <row r="286" spans="1:11" ht="28.5">
      <c r="A286" s="102" t="s">
        <v>702</v>
      </c>
      <c r="B286" s="102">
        <v>142303</v>
      </c>
      <c r="C286" s="102" t="s">
        <v>744</v>
      </c>
      <c r="D286" s="80" t="s">
        <v>344</v>
      </c>
      <c r="E286" s="102" t="s">
        <v>71</v>
      </c>
      <c r="F286" s="46">
        <v>2</v>
      </c>
      <c r="G286" s="46"/>
      <c r="H286" s="19">
        <f t="shared" si="62"/>
        <v>0</v>
      </c>
      <c r="I286" s="41">
        <f t="shared" si="60"/>
        <v>0</v>
      </c>
      <c r="J286" s="48"/>
      <c r="K286" s="49" t="e">
        <f>I286/$J$415</f>
        <v>#DIV/0!</v>
      </c>
    </row>
    <row r="287" spans="1:11">
      <c r="A287" s="22"/>
      <c r="B287" s="102"/>
      <c r="C287" s="102"/>
      <c r="D287" s="81"/>
      <c r="E287" s="24"/>
      <c r="F287" s="25"/>
      <c r="G287" s="25"/>
      <c r="H287" s="52" t="s">
        <v>10</v>
      </c>
      <c r="I287" s="53"/>
      <c r="J287" s="54">
        <f>SUM(I216:I286)</f>
        <v>0</v>
      </c>
      <c r="K287" s="55" t="e">
        <f>J287/$J$415</f>
        <v>#DIV/0!</v>
      </c>
    </row>
    <row r="288" spans="1:11">
      <c r="A288" s="22"/>
      <c r="B288" s="22"/>
      <c r="C288" s="22"/>
      <c r="D288" s="23"/>
      <c r="E288" s="24"/>
      <c r="F288" s="25"/>
      <c r="G288" s="25"/>
      <c r="H288" s="26"/>
      <c r="I288" s="27"/>
      <c r="J288" s="83"/>
      <c r="K288" s="29"/>
    </row>
    <row r="289" spans="1:11">
      <c r="A289" s="30" t="s">
        <v>222</v>
      </c>
      <c r="B289" s="30"/>
      <c r="C289" s="30"/>
      <c r="D289" s="31" t="s">
        <v>345</v>
      </c>
      <c r="E289" s="32"/>
      <c r="F289" s="33"/>
      <c r="G289" s="33"/>
      <c r="H289" s="34"/>
      <c r="I289" s="35"/>
      <c r="J289" s="36"/>
      <c r="K289" s="37"/>
    </row>
    <row r="290" spans="1:11">
      <c r="A290" s="7" t="s">
        <v>223</v>
      </c>
      <c r="B290" s="102"/>
      <c r="C290" s="102"/>
      <c r="D290" s="72" t="s">
        <v>346</v>
      </c>
      <c r="E290" s="46"/>
      <c r="F290" s="47"/>
      <c r="G290" s="47"/>
      <c r="H290" s="47"/>
      <c r="I290" s="41"/>
      <c r="J290" s="48"/>
      <c r="K290" s="49"/>
    </row>
    <row r="291" spans="1:11" ht="85.5">
      <c r="A291" s="102" t="s">
        <v>270</v>
      </c>
      <c r="B291" s="102">
        <v>151801</v>
      </c>
      <c r="C291" s="102" t="s">
        <v>744</v>
      </c>
      <c r="D291" s="45" t="s">
        <v>348</v>
      </c>
      <c r="E291" s="46" t="s">
        <v>71</v>
      </c>
      <c r="F291" s="47">
        <v>5</v>
      </c>
      <c r="G291" s="47"/>
      <c r="H291" s="19">
        <f t="shared" ref="H291:H295" si="63">G291*(1+$K$9)</f>
        <v>0</v>
      </c>
      <c r="I291" s="41">
        <f t="shared" ref="I291:I307" si="64">ROUND(F291*H291,2)</f>
        <v>0</v>
      </c>
      <c r="J291" s="48"/>
      <c r="K291" s="49" t="e">
        <f>I291/$J$415</f>
        <v>#DIV/0!</v>
      </c>
    </row>
    <row r="292" spans="1:11" ht="85.5">
      <c r="A292" s="102" t="s">
        <v>271</v>
      </c>
      <c r="B292" s="102">
        <v>151803</v>
      </c>
      <c r="C292" s="102" t="s">
        <v>744</v>
      </c>
      <c r="D292" s="45" t="s">
        <v>349</v>
      </c>
      <c r="E292" s="46" t="s">
        <v>71</v>
      </c>
      <c r="F292" s="47">
        <v>25</v>
      </c>
      <c r="G292" s="47"/>
      <c r="H292" s="19">
        <f t="shared" si="63"/>
        <v>0</v>
      </c>
      <c r="I292" s="41">
        <f t="shared" si="64"/>
        <v>0</v>
      </c>
      <c r="J292" s="48"/>
      <c r="K292" s="49" t="e">
        <f>I292/$J$415</f>
        <v>#DIV/0!</v>
      </c>
    </row>
    <row r="293" spans="1:11" ht="85.5">
      <c r="A293" s="102" t="s">
        <v>272</v>
      </c>
      <c r="B293" s="102">
        <v>151806</v>
      </c>
      <c r="C293" s="102" t="s">
        <v>744</v>
      </c>
      <c r="D293" s="45" t="s">
        <v>449</v>
      </c>
      <c r="E293" s="46" t="s">
        <v>71</v>
      </c>
      <c r="F293" s="47">
        <v>26</v>
      </c>
      <c r="G293" s="47"/>
      <c r="H293" s="19">
        <f t="shared" si="63"/>
        <v>0</v>
      </c>
      <c r="I293" s="41">
        <f t="shared" si="64"/>
        <v>0</v>
      </c>
      <c r="J293" s="48"/>
      <c r="K293" s="49" t="e">
        <f>I293/$J$415</f>
        <v>#DIV/0!</v>
      </c>
    </row>
    <row r="294" spans="1:11" ht="71.25">
      <c r="A294" s="102" t="s">
        <v>273</v>
      </c>
      <c r="B294" s="102">
        <v>151807</v>
      </c>
      <c r="C294" s="102" t="s">
        <v>744</v>
      </c>
      <c r="D294" s="45" t="s">
        <v>448</v>
      </c>
      <c r="E294" s="46" t="s">
        <v>71</v>
      </c>
      <c r="F294" s="47">
        <v>17</v>
      </c>
      <c r="G294" s="47"/>
      <c r="H294" s="19">
        <f t="shared" si="63"/>
        <v>0</v>
      </c>
      <c r="I294" s="41">
        <f t="shared" si="64"/>
        <v>0</v>
      </c>
      <c r="J294" s="48"/>
      <c r="K294" s="49" t="e">
        <f>I294/$J$415</f>
        <v>#DIV/0!</v>
      </c>
    </row>
    <row r="295" spans="1:11" ht="88.5" customHeight="1">
      <c r="A295" s="102" t="s">
        <v>526</v>
      </c>
      <c r="B295" s="102">
        <v>151811</v>
      </c>
      <c r="C295" s="102" t="s">
        <v>744</v>
      </c>
      <c r="D295" s="45" t="s">
        <v>447</v>
      </c>
      <c r="E295" s="46" t="s">
        <v>71</v>
      </c>
      <c r="F295" s="47">
        <v>10</v>
      </c>
      <c r="G295" s="47"/>
      <c r="H295" s="19">
        <f t="shared" si="63"/>
        <v>0</v>
      </c>
      <c r="I295" s="41">
        <f t="shared" si="64"/>
        <v>0</v>
      </c>
      <c r="J295" s="48"/>
      <c r="K295" s="49" t="e">
        <f>I295/$J$415</f>
        <v>#DIV/0!</v>
      </c>
    </row>
    <row r="296" spans="1:11" ht="30">
      <c r="A296" s="7" t="s">
        <v>274</v>
      </c>
      <c r="B296" s="102"/>
      <c r="C296" s="102"/>
      <c r="D296" s="81" t="s">
        <v>350</v>
      </c>
      <c r="E296" s="102"/>
      <c r="F296" s="46"/>
      <c r="G296" s="46"/>
      <c r="H296" s="47"/>
      <c r="I296" s="27"/>
      <c r="J296" s="28"/>
      <c r="K296" s="29"/>
    </row>
    <row r="297" spans="1:11" s="6" customFormat="1" ht="28.5">
      <c r="A297" s="84" t="s">
        <v>275</v>
      </c>
      <c r="B297" s="84">
        <v>151132</v>
      </c>
      <c r="C297" s="102" t="s">
        <v>744</v>
      </c>
      <c r="D297" s="85" t="s">
        <v>523</v>
      </c>
      <c r="E297" s="84" t="s">
        <v>49</v>
      </c>
      <c r="F297" s="86">
        <v>660</v>
      </c>
      <c r="G297" s="86"/>
      <c r="H297" s="19">
        <f t="shared" ref="H297:H299" si="65">G297*(1+$K$9)</f>
        <v>0</v>
      </c>
      <c r="I297" s="41">
        <f t="shared" si="64"/>
        <v>0</v>
      </c>
      <c r="J297" s="87"/>
      <c r="K297" s="88" t="e">
        <f>I297/$J$415</f>
        <v>#DIV/0!</v>
      </c>
    </row>
    <row r="298" spans="1:11" s="6" customFormat="1" ht="28.5">
      <c r="A298" s="84" t="s">
        <v>527</v>
      </c>
      <c r="B298" s="84">
        <v>151133</v>
      </c>
      <c r="C298" s="102" t="s">
        <v>744</v>
      </c>
      <c r="D298" s="85" t="s">
        <v>522</v>
      </c>
      <c r="E298" s="84" t="s">
        <v>49</v>
      </c>
      <c r="F298" s="86">
        <v>150</v>
      </c>
      <c r="G298" s="86"/>
      <c r="H298" s="19">
        <f t="shared" si="65"/>
        <v>0</v>
      </c>
      <c r="I298" s="41">
        <f t="shared" si="64"/>
        <v>0</v>
      </c>
      <c r="J298" s="87"/>
      <c r="K298" s="88" t="e">
        <f>I298/$J$415</f>
        <v>#DIV/0!</v>
      </c>
    </row>
    <row r="299" spans="1:11" s="6" customFormat="1" ht="28.5">
      <c r="A299" s="84" t="s">
        <v>528</v>
      </c>
      <c r="B299" s="102">
        <v>151127</v>
      </c>
      <c r="C299" s="102" t="s">
        <v>744</v>
      </c>
      <c r="D299" s="80" t="s">
        <v>352</v>
      </c>
      <c r="E299" s="102" t="s">
        <v>49</v>
      </c>
      <c r="F299" s="46">
        <v>60</v>
      </c>
      <c r="G299" s="46"/>
      <c r="H299" s="19">
        <f t="shared" si="65"/>
        <v>0</v>
      </c>
      <c r="I299" s="41">
        <f t="shared" si="64"/>
        <v>0</v>
      </c>
      <c r="J299" s="48"/>
      <c r="K299" s="49" t="e">
        <f>I299/$J$415</f>
        <v>#DIV/0!</v>
      </c>
    </row>
    <row r="300" spans="1:11" s="6" customFormat="1">
      <c r="A300" s="7" t="s">
        <v>276</v>
      </c>
      <c r="B300" s="102"/>
      <c r="C300" s="102"/>
      <c r="D300" s="81" t="s">
        <v>351</v>
      </c>
      <c r="E300" s="102"/>
      <c r="F300" s="46"/>
      <c r="G300" s="46"/>
      <c r="H300" s="47"/>
      <c r="I300" s="27"/>
      <c r="J300" s="28"/>
      <c r="K300" s="29"/>
    </row>
    <row r="301" spans="1:11" s="6" customFormat="1" ht="57">
      <c r="A301" s="102" t="s">
        <v>278</v>
      </c>
      <c r="B301" s="102">
        <v>151306</v>
      </c>
      <c r="C301" s="102" t="s">
        <v>744</v>
      </c>
      <c r="D301" s="80" t="s">
        <v>450</v>
      </c>
      <c r="E301" s="102" t="s">
        <v>71</v>
      </c>
      <c r="F301" s="46">
        <v>23</v>
      </c>
      <c r="G301" s="46"/>
      <c r="H301" s="19">
        <f t="shared" ref="H301:H303" si="66">G301*(1+$K$9)</f>
        <v>0</v>
      </c>
      <c r="I301" s="41">
        <f t="shared" si="64"/>
        <v>0</v>
      </c>
      <c r="J301" s="48"/>
      <c r="K301" s="49" t="e">
        <f>I301/$J$415</f>
        <v>#DIV/0!</v>
      </c>
    </row>
    <row r="302" spans="1:11" s="6" customFormat="1" ht="42.75">
      <c r="A302" s="102" t="s">
        <v>279</v>
      </c>
      <c r="B302" s="102">
        <v>151328</v>
      </c>
      <c r="C302" s="102" t="s">
        <v>744</v>
      </c>
      <c r="D302" s="80" t="s">
        <v>524</v>
      </c>
      <c r="E302" s="102" t="s">
        <v>71</v>
      </c>
      <c r="F302" s="46">
        <v>1</v>
      </c>
      <c r="G302" s="46"/>
      <c r="H302" s="19">
        <f t="shared" si="66"/>
        <v>0</v>
      </c>
      <c r="I302" s="41">
        <f t="shared" si="64"/>
        <v>0</v>
      </c>
      <c r="J302" s="48"/>
      <c r="K302" s="49" t="e">
        <f>I302/$J$415</f>
        <v>#DIV/0!</v>
      </c>
    </row>
    <row r="303" spans="1:11" s="6" customFormat="1" ht="57">
      <c r="A303" s="102" t="s">
        <v>280</v>
      </c>
      <c r="B303" s="102">
        <v>151329</v>
      </c>
      <c r="C303" s="102" t="s">
        <v>744</v>
      </c>
      <c r="D303" s="80" t="s">
        <v>525</v>
      </c>
      <c r="E303" s="102" t="s">
        <v>71</v>
      </c>
      <c r="F303" s="46">
        <v>28</v>
      </c>
      <c r="G303" s="46"/>
      <c r="H303" s="19">
        <f t="shared" si="66"/>
        <v>0</v>
      </c>
      <c r="I303" s="41">
        <f t="shared" si="64"/>
        <v>0</v>
      </c>
      <c r="J303" s="48"/>
      <c r="K303" s="49" t="e">
        <f>I303/$J$415</f>
        <v>#DIV/0!</v>
      </c>
    </row>
    <row r="304" spans="1:11" s="6" customFormat="1">
      <c r="A304" s="7" t="s">
        <v>289</v>
      </c>
      <c r="B304" s="102"/>
      <c r="C304" s="102"/>
      <c r="D304" s="81" t="s">
        <v>353</v>
      </c>
      <c r="E304" s="102"/>
      <c r="F304" s="46"/>
      <c r="G304" s="46"/>
      <c r="H304" s="89"/>
      <c r="I304" s="27"/>
      <c r="J304" s="28"/>
      <c r="K304" s="29"/>
    </row>
    <row r="305" spans="1:11" s="6" customFormat="1" ht="42.75">
      <c r="A305" s="102" t="s">
        <v>289</v>
      </c>
      <c r="B305" s="102">
        <v>151401</v>
      </c>
      <c r="C305" s="102" t="s">
        <v>744</v>
      </c>
      <c r="D305" s="80" t="s">
        <v>354</v>
      </c>
      <c r="E305" s="102" t="s">
        <v>49</v>
      </c>
      <c r="F305" s="46">
        <v>500</v>
      </c>
      <c r="G305" s="46"/>
      <c r="H305" s="19">
        <f t="shared" ref="H305:H307" si="67">G305*(1+$K$9)</f>
        <v>0</v>
      </c>
      <c r="I305" s="41">
        <f t="shared" si="64"/>
        <v>0</v>
      </c>
      <c r="J305" s="48"/>
      <c r="K305" s="49" t="e">
        <f>I305/$J$415</f>
        <v>#DIV/0!</v>
      </c>
    </row>
    <row r="306" spans="1:11" s="6" customFormat="1" ht="42.75">
      <c r="A306" s="102" t="s">
        <v>290</v>
      </c>
      <c r="B306" s="102">
        <v>151402</v>
      </c>
      <c r="C306" s="102" t="s">
        <v>744</v>
      </c>
      <c r="D306" s="80" t="s">
        <v>355</v>
      </c>
      <c r="E306" s="102" t="s">
        <v>49</v>
      </c>
      <c r="F306" s="46">
        <v>1080</v>
      </c>
      <c r="G306" s="46"/>
      <c r="H306" s="19">
        <f t="shared" si="67"/>
        <v>0</v>
      </c>
      <c r="I306" s="41">
        <f t="shared" si="64"/>
        <v>0</v>
      </c>
      <c r="J306" s="48"/>
      <c r="K306" s="49" t="e">
        <f>I306/$J$415</f>
        <v>#DIV/0!</v>
      </c>
    </row>
    <row r="307" spans="1:11" s="6" customFormat="1" ht="42.75">
      <c r="A307" s="102" t="s">
        <v>291</v>
      </c>
      <c r="B307" s="102">
        <v>151403</v>
      </c>
      <c r="C307" s="102" t="s">
        <v>744</v>
      </c>
      <c r="D307" s="80" t="s">
        <v>506</v>
      </c>
      <c r="E307" s="102" t="s">
        <v>49</v>
      </c>
      <c r="F307" s="46">
        <v>1800</v>
      </c>
      <c r="G307" s="46"/>
      <c r="H307" s="19">
        <f t="shared" si="67"/>
        <v>0</v>
      </c>
      <c r="I307" s="41">
        <f t="shared" si="64"/>
        <v>0</v>
      </c>
      <c r="J307" s="48"/>
      <c r="K307" s="49" t="e">
        <f>I307/$J$415</f>
        <v>#DIV/0!</v>
      </c>
    </row>
    <row r="308" spans="1:11">
      <c r="A308" s="102"/>
      <c r="B308" s="102"/>
      <c r="C308" s="102"/>
      <c r="D308" s="90"/>
      <c r="E308" s="24"/>
      <c r="F308" s="25"/>
      <c r="G308" s="25"/>
      <c r="H308" s="52" t="s">
        <v>10</v>
      </c>
      <c r="I308" s="53"/>
      <c r="J308" s="54">
        <f>SUM(I290:I307)</f>
        <v>0</v>
      </c>
      <c r="K308" s="55" t="e">
        <f>SUM(K290:K307)</f>
        <v>#DIV/0!</v>
      </c>
    </row>
    <row r="309" spans="1:11">
      <c r="A309" s="102"/>
      <c r="B309" s="22"/>
      <c r="C309" s="22"/>
      <c r="D309" s="90"/>
      <c r="E309" s="24"/>
      <c r="F309" s="25"/>
      <c r="G309" s="25"/>
      <c r="H309" s="26"/>
      <c r="I309" s="27"/>
      <c r="J309" s="28"/>
      <c r="K309" s="29"/>
    </row>
    <row r="310" spans="1:11">
      <c r="A310" s="30" t="s">
        <v>224</v>
      </c>
      <c r="B310" s="30"/>
      <c r="C310" s="30"/>
      <c r="D310" s="31" t="s">
        <v>356</v>
      </c>
      <c r="E310" s="32"/>
      <c r="F310" s="33"/>
      <c r="G310" s="33"/>
      <c r="H310" s="35"/>
      <c r="I310" s="35"/>
      <c r="J310" s="36"/>
      <c r="K310" s="37"/>
    </row>
    <row r="311" spans="1:11" s="6" customFormat="1">
      <c r="A311" s="79" t="s">
        <v>225</v>
      </c>
      <c r="B311" s="102"/>
      <c r="C311" s="102"/>
      <c r="D311" s="81" t="s">
        <v>358</v>
      </c>
      <c r="E311" s="102"/>
      <c r="F311" s="46"/>
      <c r="G311" s="46"/>
      <c r="H311" s="47"/>
      <c r="I311" s="47"/>
      <c r="J311" s="91"/>
      <c r="K311" s="29"/>
    </row>
    <row r="312" spans="1:11" s="6" customFormat="1" ht="57">
      <c r="A312" s="102" t="s">
        <v>347</v>
      </c>
      <c r="B312" s="102">
        <v>160606</v>
      </c>
      <c r="C312" s="102" t="s">
        <v>744</v>
      </c>
      <c r="D312" s="80" t="s">
        <v>451</v>
      </c>
      <c r="E312" s="102" t="s">
        <v>71</v>
      </c>
      <c r="F312" s="46">
        <v>2</v>
      </c>
      <c r="G312" s="46"/>
      <c r="H312" s="19">
        <f t="shared" ref="H312" si="68">G312*(1+$K$9)</f>
        <v>0</v>
      </c>
      <c r="I312" s="41">
        <f t="shared" ref="I312" si="69">ROUND(F312*H312,2)</f>
        <v>0</v>
      </c>
      <c r="J312" s="48"/>
      <c r="K312" s="49" t="e">
        <f>I312/$J$415</f>
        <v>#DIV/0!</v>
      </c>
    </row>
    <row r="313" spans="1:11">
      <c r="A313" s="22"/>
      <c r="B313" s="102"/>
      <c r="C313" s="102"/>
      <c r="D313" s="23"/>
      <c r="E313" s="24"/>
      <c r="F313" s="25"/>
      <c r="G313" s="25"/>
      <c r="H313" s="52" t="s">
        <v>10</v>
      </c>
      <c r="I313" s="53"/>
      <c r="J313" s="54">
        <f>SUM(I311:I312)</f>
        <v>0</v>
      </c>
      <c r="K313" s="55" t="e">
        <f>J313/$J$415</f>
        <v>#DIV/0!</v>
      </c>
    </row>
    <row r="314" spans="1:11">
      <c r="A314" s="22"/>
      <c r="B314" s="22"/>
      <c r="C314" s="22"/>
      <c r="D314" s="23"/>
      <c r="E314" s="24"/>
      <c r="F314" s="25"/>
      <c r="G314" s="25"/>
      <c r="H314" s="26"/>
      <c r="I314" s="27"/>
      <c r="J314" s="28"/>
      <c r="K314" s="29"/>
    </row>
    <row r="315" spans="1:11">
      <c r="A315" s="30" t="s">
        <v>226</v>
      </c>
      <c r="B315" s="30"/>
      <c r="C315" s="30"/>
      <c r="D315" s="31" t="s">
        <v>359</v>
      </c>
      <c r="E315" s="32"/>
      <c r="F315" s="33"/>
      <c r="G315" s="33"/>
      <c r="H315" s="34"/>
      <c r="I315" s="35"/>
      <c r="J315" s="36"/>
      <c r="K315" s="37"/>
    </row>
    <row r="316" spans="1:11">
      <c r="A316" s="7" t="s">
        <v>227</v>
      </c>
      <c r="B316" s="102"/>
      <c r="C316" s="102"/>
      <c r="D316" s="72" t="s">
        <v>360</v>
      </c>
      <c r="E316" s="46"/>
      <c r="F316" s="47"/>
      <c r="G316" s="47"/>
      <c r="H316" s="47"/>
      <c r="I316" s="41"/>
      <c r="J316" s="48"/>
      <c r="K316" s="49"/>
    </row>
    <row r="317" spans="1:11" s="6" customFormat="1" ht="57">
      <c r="A317" s="102" t="s">
        <v>357</v>
      </c>
      <c r="B317" s="102">
        <v>170117</v>
      </c>
      <c r="C317" s="102" t="s">
        <v>744</v>
      </c>
      <c r="D317" s="45" t="s">
        <v>452</v>
      </c>
      <c r="E317" s="46" t="s">
        <v>71</v>
      </c>
      <c r="F317" s="47">
        <v>3</v>
      </c>
      <c r="G317" s="47"/>
      <c r="H317" s="19">
        <f t="shared" ref="H317:H326" si="70">G317*(1+$K$9)</f>
        <v>0</v>
      </c>
      <c r="I317" s="41">
        <f t="shared" ref="I317:I335" si="71">ROUND(F317*H317,2)</f>
        <v>0</v>
      </c>
      <c r="J317" s="48"/>
      <c r="K317" s="49" t="e">
        <f t="shared" ref="K317:K326" si="72">I317/$J$415</f>
        <v>#DIV/0!</v>
      </c>
    </row>
    <row r="318" spans="1:11" s="6" customFormat="1" ht="57">
      <c r="A318" s="102" t="s">
        <v>703</v>
      </c>
      <c r="B318" s="102">
        <v>170120</v>
      </c>
      <c r="C318" s="102" t="s">
        <v>744</v>
      </c>
      <c r="D318" s="45" t="s">
        <v>453</v>
      </c>
      <c r="E318" s="46" t="s">
        <v>71</v>
      </c>
      <c r="F318" s="47">
        <v>3</v>
      </c>
      <c r="G318" s="47"/>
      <c r="H318" s="19">
        <f t="shared" si="70"/>
        <v>0</v>
      </c>
      <c r="I318" s="41">
        <f t="shared" si="71"/>
        <v>0</v>
      </c>
      <c r="J318" s="48"/>
      <c r="K318" s="49" t="e">
        <f t="shared" si="72"/>
        <v>#DIV/0!</v>
      </c>
    </row>
    <row r="319" spans="1:11" s="6" customFormat="1" ht="87" customHeight="1">
      <c r="A319" s="102" t="s">
        <v>704</v>
      </c>
      <c r="B319" s="102">
        <v>170128</v>
      </c>
      <c r="C319" s="102" t="s">
        <v>744</v>
      </c>
      <c r="D319" s="45" t="s">
        <v>492</v>
      </c>
      <c r="E319" s="46" t="s">
        <v>71</v>
      </c>
      <c r="F319" s="47">
        <v>1</v>
      </c>
      <c r="G319" s="47"/>
      <c r="H319" s="19">
        <f t="shared" si="70"/>
        <v>0</v>
      </c>
      <c r="I319" s="41">
        <f t="shared" si="71"/>
        <v>0</v>
      </c>
      <c r="J319" s="48"/>
      <c r="K319" s="49" t="e">
        <f t="shared" si="72"/>
        <v>#DIV/0!</v>
      </c>
    </row>
    <row r="320" spans="1:11" s="6" customFormat="1" ht="57">
      <c r="A320" s="102" t="s">
        <v>705</v>
      </c>
      <c r="B320" s="102">
        <v>170116</v>
      </c>
      <c r="C320" s="102" t="s">
        <v>744</v>
      </c>
      <c r="D320" s="45" t="s">
        <v>454</v>
      </c>
      <c r="E320" s="46" t="s">
        <v>71</v>
      </c>
      <c r="F320" s="47">
        <v>4</v>
      </c>
      <c r="G320" s="47"/>
      <c r="H320" s="19">
        <f t="shared" si="70"/>
        <v>0</v>
      </c>
      <c r="I320" s="41">
        <f t="shared" si="71"/>
        <v>0</v>
      </c>
      <c r="J320" s="48"/>
      <c r="K320" s="49" t="e">
        <f t="shared" si="72"/>
        <v>#DIV/0!</v>
      </c>
    </row>
    <row r="321" spans="1:11" s="6" customFormat="1" ht="42.75">
      <c r="A321" s="102" t="s">
        <v>706</v>
      </c>
      <c r="B321" s="102">
        <v>170107</v>
      </c>
      <c r="C321" s="102" t="s">
        <v>744</v>
      </c>
      <c r="D321" s="45" t="s">
        <v>374</v>
      </c>
      <c r="E321" s="46" t="s">
        <v>71</v>
      </c>
      <c r="F321" s="47">
        <v>1</v>
      </c>
      <c r="G321" s="47"/>
      <c r="H321" s="19">
        <f t="shared" si="70"/>
        <v>0</v>
      </c>
      <c r="I321" s="41">
        <f t="shared" si="71"/>
        <v>0</v>
      </c>
      <c r="J321" s="48"/>
      <c r="K321" s="49" t="e">
        <f t="shared" si="72"/>
        <v>#DIV/0!</v>
      </c>
    </row>
    <row r="322" spans="1:11" s="6" customFormat="1" ht="57">
      <c r="A322" s="102" t="s">
        <v>707</v>
      </c>
      <c r="B322" s="102">
        <v>170115</v>
      </c>
      <c r="C322" s="102" t="s">
        <v>744</v>
      </c>
      <c r="D322" s="45" t="s">
        <v>455</v>
      </c>
      <c r="E322" s="46" t="s">
        <v>71</v>
      </c>
      <c r="F322" s="47">
        <v>2</v>
      </c>
      <c r="G322" s="47"/>
      <c r="H322" s="19">
        <f t="shared" si="70"/>
        <v>0</v>
      </c>
      <c r="I322" s="41">
        <f t="shared" si="71"/>
        <v>0</v>
      </c>
      <c r="J322" s="48"/>
      <c r="K322" s="49" t="e">
        <f t="shared" si="72"/>
        <v>#DIV/0!</v>
      </c>
    </row>
    <row r="323" spans="1:11" s="6" customFormat="1" ht="71.25">
      <c r="A323" s="102" t="s">
        <v>708</v>
      </c>
      <c r="B323" s="102">
        <v>170121</v>
      </c>
      <c r="C323" s="102" t="s">
        <v>744</v>
      </c>
      <c r="D323" s="45" t="s">
        <v>456</v>
      </c>
      <c r="E323" s="46" t="s">
        <v>71</v>
      </c>
      <c r="F323" s="47">
        <v>3</v>
      </c>
      <c r="G323" s="47"/>
      <c r="H323" s="19">
        <f t="shared" si="70"/>
        <v>0</v>
      </c>
      <c r="I323" s="41">
        <f t="shared" si="71"/>
        <v>0</v>
      </c>
      <c r="J323" s="48"/>
      <c r="K323" s="49" t="e">
        <f t="shared" si="72"/>
        <v>#DIV/0!</v>
      </c>
    </row>
    <row r="324" spans="1:11" s="6" customFormat="1" ht="57">
      <c r="A324" s="102" t="s">
        <v>709</v>
      </c>
      <c r="B324" s="102">
        <v>170122</v>
      </c>
      <c r="C324" s="102" t="s">
        <v>744</v>
      </c>
      <c r="D324" s="45" t="s">
        <v>457</v>
      </c>
      <c r="E324" s="46" t="s">
        <v>71</v>
      </c>
      <c r="F324" s="47">
        <v>3</v>
      </c>
      <c r="G324" s="47"/>
      <c r="H324" s="19">
        <f t="shared" si="70"/>
        <v>0</v>
      </c>
      <c r="I324" s="41">
        <f t="shared" si="71"/>
        <v>0</v>
      </c>
      <c r="J324" s="48"/>
      <c r="K324" s="49" t="e">
        <f t="shared" si="72"/>
        <v>#DIV/0!</v>
      </c>
    </row>
    <row r="325" spans="1:11" s="6" customFormat="1" ht="57">
      <c r="A325" s="102" t="s">
        <v>710</v>
      </c>
      <c r="B325" s="102">
        <v>170123</v>
      </c>
      <c r="C325" s="102" t="s">
        <v>744</v>
      </c>
      <c r="D325" s="45" t="s">
        <v>458</v>
      </c>
      <c r="E325" s="46" t="s">
        <v>71</v>
      </c>
      <c r="F325" s="47">
        <v>3</v>
      </c>
      <c r="G325" s="47"/>
      <c r="H325" s="19">
        <f t="shared" si="70"/>
        <v>0</v>
      </c>
      <c r="I325" s="41">
        <f t="shared" si="71"/>
        <v>0</v>
      </c>
      <c r="J325" s="48"/>
      <c r="K325" s="49" t="e">
        <f t="shared" si="72"/>
        <v>#DIV/0!</v>
      </c>
    </row>
    <row r="326" spans="1:11" s="6" customFormat="1" ht="57">
      <c r="A326" s="102" t="s">
        <v>711</v>
      </c>
      <c r="B326" s="102">
        <v>170540</v>
      </c>
      <c r="C326" s="102" t="s">
        <v>744</v>
      </c>
      <c r="D326" s="45" t="s">
        <v>520</v>
      </c>
      <c r="E326" s="46" t="s">
        <v>71</v>
      </c>
      <c r="F326" s="47">
        <v>4</v>
      </c>
      <c r="G326" s="47"/>
      <c r="H326" s="19">
        <f t="shared" si="70"/>
        <v>0</v>
      </c>
      <c r="I326" s="41">
        <f t="shared" si="71"/>
        <v>0</v>
      </c>
      <c r="J326" s="48"/>
      <c r="K326" s="49" t="e">
        <f t="shared" si="72"/>
        <v>#DIV/0!</v>
      </c>
    </row>
    <row r="327" spans="1:11" s="6" customFormat="1">
      <c r="A327" s="7" t="s">
        <v>712</v>
      </c>
      <c r="B327" s="102"/>
      <c r="C327" s="102"/>
      <c r="D327" s="72" t="s">
        <v>364</v>
      </c>
      <c r="E327" s="46"/>
      <c r="F327" s="47"/>
      <c r="G327" s="47"/>
      <c r="H327" s="47"/>
      <c r="I327" s="41"/>
      <c r="J327" s="48"/>
      <c r="K327" s="49"/>
    </row>
    <row r="328" spans="1:11" s="6" customFormat="1" ht="28.5">
      <c r="A328" s="102" t="s">
        <v>713</v>
      </c>
      <c r="B328" s="102">
        <v>170220</v>
      </c>
      <c r="C328" s="102" t="s">
        <v>744</v>
      </c>
      <c r="D328" s="45" t="s">
        <v>375</v>
      </c>
      <c r="E328" s="46" t="s">
        <v>51</v>
      </c>
      <c r="F328" s="47">
        <v>12</v>
      </c>
      <c r="G328" s="47"/>
      <c r="H328" s="19">
        <f t="shared" ref="H328:H330" si="73">G328*(1+$K$9)</f>
        <v>0</v>
      </c>
      <c r="I328" s="41">
        <f t="shared" si="71"/>
        <v>0</v>
      </c>
      <c r="J328" s="48"/>
      <c r="K328" s="49" t="e">
        <f>I328/$J$415</f>
        <v>#DIV/0!</v>
      </c>
    </row>
    <row r="329" spans="1:11" s="6" customFormat="1" ht="57">
      <c r="A329" s="102" t="s">
        <v>714</v>
      </c>
      <c r="B329" s="92">
        <v>50205</v>
      </c>
      <c r="C329" s="102" t="s">
        <v>744</v>
      </c>
      <c r="D329" s="45" t="s">
        <v>376</v>
      </c>
      <c r="E329" s="46" t="s">
        <v>51</v>
      </c>
      <c r="F329" s="47">
        <v>4</v>
      </c>
      <c r="G329" s="47"/>
      <c r="H329" s="19">
        <f t="shared" si="73"/>
        <v>0</v>
      </c>
      <c r="I329" s="41">
        <f t="shared" si="71"/>
        <v>0</v>
      </c>
      <c r="J329" s="48"/>
      <c r="K329" s="49" t="e">
        <f>I329/$J$415</f>
        <v>#DIV/0!</v>
      </c>
    </row>
    <row r="330" spans="1:11" s="6" customFormat="1" ht="28.5">
      <c r="A330" s="102" t="s">
        <v>715</v>
      </c>
      <c r="B330" s="102">
        <v>210210</v>
      </c>
      <c r="C330" s="102" t="s">
        <v>744</v>
      </c>
      <c r="D330" s="45" t="s">
        <v>377</v>
      </c>
      <c r="E330" s="46" t="s">
        <v>51</v>
      </c>
      <c r="F330" s="47">
        <v>6</v>
      </c>
      <c r="G330" s="47"/>
      <c r="H330" s="19">
        <f t="shared" si="73"/>
        <v>0</v>
      </c>
      <c r="I330" s="41">
        <f t="shared" si="71"/>
        <v>0</v>
      </c>
      <c r="J330" s="48"/>
      <c r="K330" s="49" t="e">
        <f>I330/$J$415</f>
        <v>#DIV/0!</v>
      </c>
    </row>
    <row r="331" spans="1:11" s="6" customFormat="1">
      <c r="A331" s="7" t="s">
        <v>716</v>
      </c>
      <c r="B331" s="102"/>
      <c r="C331" s="102"/>
      <c r="D331" s="72" t="s">
        <v>369</v>
      </c>
      <c r="E331" s="46"/>
      <c r="F331" s="47"/>
      <c r="G331" s="47"/>
      <c r="H331" s="47"/>
      <c r="I331" s="41"/>
      <c r="J331" s="48"/>
      <c r="K331" s="49"/>
    </row>
    <row r="332" spans="1:11" s="6" customFormat="1" ht="71.25">
      <c r="A332" s="102" t="s">
        <v>717</v>
      </c>
      <c r="B332" s="102">
        <v>170514</v>
      </c>
      <c r="C332" s="102" t="s">
        <v>744</v>
      </c>
      <c r="D332" s="45" t="s">
        <v>459</v>
      </c>
      <c r="E332" s="46" t="s">
        <v>71</v>
      </c>
      <c r="F332" s="47">
        <v>1</v>
      </c>
      <c r="G332" s="47"/>
      <c r="H332" s="19">
        <f t="shared" ref="H332:H335" si="74">G332*(1+$K$9)</f>
        <v>0</v>
      </c>
      <c r="I332" s="41">
        <f t="shared" si="71"/>
        <v>0</v>
      </c>
      <c r="J332" s="48"/>
      <c r="K332" s="49" t="e">
        <f>I332/$J$415</f>
        <v>#DIV/0!</v>
      </c>
    </row>
    <row r="333" spans="1:11" s="6" customFormat="1" ht="57">
      <c r="A333" s="102" t="s">
        <v>718</v>
      </c>
      <c r="B333" s="102">
        <v>170519</v>
      </c>
      <c r="C333" s="102" t="s">
        <v>744</v>
      </c>
      <c r="D333" s="45" t="s">
        <v>460</v>
      </c>
      <c r="E333" s="46" t="s">
        <v>71</v>
      </c>
      <c r="F333" s="47">
        <v>3</v>
      </c>
      <c r="G333" s="47"/>
      <c r="H333" s="19">
        <f t="shared" si="74"/>
        <v>0</v>
      </c>
      <c r="I333" s="41">
        <f t="shared" si="71"/>
        <v>0</v>
      </c>
      <c r="J333" s="48"/>
      <c r="K333" s="49" t="e">
        <f>I333/$J$415</f>
        <v>#DIV/0!</v>
      </c>
    </row>
    <row r="334" spans="1:11" s="2" customFormat="1" ht="28.5">
      <c r="A334" s="102" t="s">
        <v>719</v>
      </c>
      <c r="B334" s="105" t="s">
        <v>62</v>
      </c>
      <c r="C334" s="105"/>
      <c r="D334" s="45" t="s">
        <v>378</v>
      </c>
      <c r="E334" s="46" t="s">
        <v>71</v>
      </c>
      <c r="F334" s="47">
        <v>6</v>
      </c>
      <c r="G334" s="47"/>
      <c r="H334" s="19">
        <f t="shared" si="74"/>
        <v>0</v>
      </c>
      <c r="I334" s="41">
        <f t="shared" si="71"/>
        <v>0</v>
      </c>
      <c r="J334" s="48"/>
      <c r="K334" s="49" t="e">
        <f>I334/$J$415</f>
        <v>#DIV/0!</v>
      </c>
    </row>
    <row r="335" spans="1:11" s="9" customFormat="1" ht="42.75">
      <c r="A335" s="102" t="s">
        <v>720</v>
      </c>
      <c r="B335" s="102">
        <v>170537</v>
      </c>
      <c r="C335" s="102" t="s">
        <v>744</v>
      </c>
      <c r="D335" s="80" t="s">
        <v>379</v>
      </c>
      <c r="E335" s="102" t="s">
        <v>71</v>
      </c>
      <c r="F335" s="46">
        <v>5</v>
      </c>
      <c r="G335" s="46"/>
      <c r="H335" s="19">
        <f t="shared" si="74"/>
        <v>0</v>
      </c>
      <c r="I335" s="41">
        <f t="shared" si="71"/>
        <v>0</v>
      </c>
      <c r="J335" s="48"/>
      <c r="K335" s="49" t="e">
        <f>I335/$J$415</f>
        <v>#DIV/0!</v>
      </c>
    </row>
    <row r="336" spans="1:11">
      <c r="A336" s="22"/>
      <c r="B336" s="102"/>
      <c r="C336" s="102"/>
      <c r="D336" s="23"/>
      <c r="E336" s="24"/>
      <c r="F336" s="25"/>
      <c r="G336" s="25"/>
      <c r="H336" s="52" t="s">
        <v>10</v>
      </c>
      <c r="I336" s="53"/>
      <c r="J336" s="54">
        <f>SUM(I316:I335)</f>
        <v>0</v>
      </c>
      <c r="K336" s="55" t="e">
        <f>J336/$J$415</f>
        <v>#DIV/0!</v>
      </c>
    </row>
    <row r="337" spans="1:11">
      <c r="A337" s="22"/>
      <c r="B337" s="22"/>
      <c r="C337" s="22"/>
      <c r="D337" s="23"/>
      <c r="E337" s="24"/>
      <c r="F337" s="25"/>
      <c r="G337" s="25"/>
      <c r="H337" s="26"/>
      <c r="I337" s="27"/>
      <c r="J337" s="28"/>
      <c r="K337" s="29"/>
    </row>
    <row r="338" spans="1:11">
      <c r="A338" s="30" t="s">
        <v>228</v>
      </c>
      <c r="B338" s="30"/>
      <c r="C338" s="30"/>
      <c r="D338" s="31" t="s">
        <v>380</v>
      </c>
      <c r="E338" s="32"/>
      <c r="F338" s="33"/>
      <c r="G338" s="33"/>
      <c r="H338" s="34"/>
      <c r="I338" s="35"/>
      <c r="J338" s="36"/>
      <c r="K338" s="37"/>
    </row>
    <row r="339" spans="1:11" s="5" customFormat="1">
      <c r="A339" s="7" t="s">
        <v>229</v>
      </c>
      <c r="B339" s="7"/>
      <c r="C339" s="7"/>
      <c r="D339" s="72" t="s">
        <v>381</v>
      </c>
      <c r="E339" s="73"/>
      <c r="F339" s="74"/>
      <c r="G339" s="74"/>
      <c r="H339" s="74"/>
      <c r="I339" s="77"/>
      <c r="J339" s="75"/>
      <c r="K339" s="76"/>
    </row>
    <row r="340" spans="1:11" s="6" customFormat="1" ht="71.25">
      <c r="A340" s="102" t="s">
        <v>361</v>
      </c>
      <c r="B340" s="102">
        <v>180101</v>
      </c>
      <c r="C340" s="102" t="s">
        <v>744</v>
      </c>
      <c r="D340" s="45" t="s">
        <v>461</v>
      </c>
      <c r="E340" s="46" t="s">
        <v>71</v>
      </c>
      <c r="F340" s="47">
        <v>10</v>
      </c>
      <c r="G340" s="47"/>
      <c r="H340" s="19">
        <f t="shared" ref="H340:H350" si="75">G340*(1+$K$9)</f>
        <v>0</v>
      </c>
      <c r="I340" s="41">
        <f t="shared" ref="I340:I364" si="76">ROUND(F340*H340,2)</f>
        <v>0</v>
      </c>
      <c r="J340" s="48"/>
      <c r="K340" s="49" t="e">
        <f>I340/$J$415</f>
        <v>#DIV/0!</v>
      </c>
    </row>
    <row r="341" spans="1:11" s="6" customFormat="1" ht="74.25" customHeight="1">
      <c r="A341" s="102" t="s">
        <v>362</v>
      </c>
      <c r="B341" s="102">
        <v>180102</v>
      </c>
      <c r="C341" s="102" t="s">
        <v>744</v>
      </c>
      <c r="D341" s="45" t="s">
        <v>493</v>
      </c>
      <c r="E341" s="46" t="s">
        <v>71</v>
      </c>
      <c r="F341" s="47">
        <v>59</v>
      </c>
      <c r="G341" s="47"/>
      <c r="H341" s="19">
        <f t="shared" si="75"/>
        <v>0</v>
      </c>
      <c r="I341" s="41">
        <f t="shared" si="76"/>
        <v>0</v>
      </c>
      <c r="J341" s="48"/>
      <c r="K341" s="49" t="e">
        <f>I341/$J$415</f>
        <v>#DIV/0!</v>
      </c>
    </row>
    <row r="342" spans="1:11" s="8" customFormat="1">
      <c r="A342" s="7" t="s">
        <v>363</v>
      </c>
      <c r="B342" s="7"/>
      <c r="C342" s="7"/>
      <c r="D342" s="81" t="s">
        <v>385</v>
      </c>
      <c r="E342" s="7"/>
      <c r="F342" s="73"/>
      <c r="G342" s="73"/>
      <c r="H342" s="19"/>
      <c r="I342" s="74"/>
      <c r="J342" s="93"/>
      <c r="K342" s="94"/>
    </row>
    <row r="343" spans="1:11" s="2" customFormat="1">
      <c r="A343" s="102" t="s">
        <v>365</v>
      </c>
      <c r="B343" s="105" t="s">
        <v>62</v>
      </c>
      <c r="C343" s="105"/>
      <c r="D343" s="80" t="s">
        <v>391</v>
      </c>
      <c r="E343" s="102" t="s">
        <v>71</v>
      </c>
      <c r="F343" s="46">
        <v>100</v>
      </c>
      <c r="G343" s="46"/>
      <c r="H343" s="19">
        <f t="shared" si="75"/>
        <v>0</v>
      </c>
      <c r="I343" s="41">
        <f t="shared" si="76"/>
        <v>0</v>
      </c>
      <c r="J343" s="48"/>
      <c r="K343" s="49" t="e">
        <f t="shared" ref="K343:K350" si="77">I343/$J$415</f>
        <v>#DIV/0!</v>
      </c>
    </row>
    <row r="344" spans="1:11" s="9" customFormat="1" ht="28.5">
      <c r="A344" s="102" t="s">
        <v>366</v>
      </c>
      <c r="B344" s="102">
        <v>150934</v>
      </c>
      <c r="C344" s="102" t="s">
        <v>744</v>
      </c>
      <c r="D344" s="80" t="s">
        <v>393</v>
      </c>
      <c r="E344" s="102" t="s">
        <v>71</v>
      </c>
      <c r="F344" s="46">
        <v>152</v>
      </c>
      <c r="G344" s="46"/>
      <c r="H344" s="19">
        <f t="shared" si="75"/>
        <v>0</v>
      </c>
      <c r="I344" s="41">
        <f t="shared" si="76"/>
        <v>0</v>
      </c>
      <c r="J344" s="48"/>
      <c r="K344" s="49" t="e">
        <f t="shared" si="77"/>
        <v>#DIV/0!</v>
      </c>
    </row>
    <row r="345" spans="1:11" s="9" customFormat="1" ht="28.5">
      <c r="A345" s="102" t="s">
        <v>367</v>
      </c>
      <c r="B345" s="102">
        <v>150964</v>
      </c>
      <c r="C345" s="102" t="s">
        <v>744</v>
      </c>
      <c r="D345" s="80" t="s">
        <v>394</v>
      </c>
      <c r="E345" s="102" t="s">
        <v>71</v>
      </c>
      <c r="F345" s="46">
        <v>100</v>
      </c>
      <c r="G345" s="46"/>
      <c r="H345" s="19">
        <f t="shared" si="75"/>
        <v>0</v>
      </c>
      <c r="I345" s="41">
        <f t="shared" si="76"/>
        <v>0</v>
      </c>
      <c r="J345" s="48"/>
      <c r="K345" s="49" t="e">
        <f t="shared" si="77"/>
        <v>#DIV/0!</v>
      </c>
    </row>
    <row r="346" spans="1:11" s="14" customFormat="1">
      <c r="A346" s="102" t="s">
        <v>721</v>
      </c>
      <c r="B346" s="105" t="s">
        <v>62</v>
      </c>
      <c r="C346" s="105"/>
      <c r="D346" s="80" t="s">
        <v>521</v>
      </c>
      <c r="E346" s="102" t="s">
        <v>71</v>
      </c>
      <c r="F346" s="46">
        <v>90</v>
      </c>
      <c r="G346" s="46"/>
      <c r="H346" s="19">
        <f t="shared" si="75"/>
        <v>0</v>
      </c>
      <c r="I346" s="41">
        <f t="shared" si="76"/>
        <v>0</v>
      </c>
      <c r="J346" s="48"/>
      <c r="K346" s="49" t="e">
        <f t="shared" si="77"/>
        <v>#DIV/0!</v>
      </c>
    </row>
    <row r="347" spans="1:11" s="14" customFormat="1">
      <c r="A347" s="102" t="s">
        <v>722</v>
      </c>
      <c r="B347" s="105" t="s">
        <v>62</v>
      </c>
      <c r="C347" s="105"/>
      <c r="D347" s="80" t="s">
        <v>511</v>
      </c>
      <c r="E347" s="102" t="s">
        <v>71</v>
      </c>
      <c r="F347" s="46">
        <v>90</v>
      </c>
      <c r="G347" s="46"/>
      <c r="H347" s="19">
        <f t="shared" si="75"/>
        <v>0</v>
      </c>
      <c r="I347" s="41">
        <f t="shared" si="76"/>
        <v>0</v>
      </c>
      <c r="J347" s="48"/>
      <c r="K347" s="49" t="e">
        <f t="shared" si="77"/>
        <v>#DIV/0!</v>
      </c>
    </row>
    <row r="348" spans="1:11" s="9" customFormat="1" ht="28.5">
      <c r="A348" s="102" t="s">
        <v>723</v>
      </c>
      <c r="B348" s="95">
        <v>150967</v>
      </c>
      <c r="C348" s="102" t="s">
        <v>744</v>
      </c>
      <c r="D348" s="80" t="s">
        <v>512</v>
      </c>
      <c r="E348" s="102" t="s">
        <v>71</v>
      </c>
      <c r="F348" s="46">
        <v>15</v>
      </c>
      <c r="G348" s="46"/>
      <c r="H348" s="19">
        <f t="shared" si="75"/>
        <v>0</v>
      </c>
      <c r="I348" s="41">
        <f t="shared" si="76"/>
        <v>0</v>
      </c>
      <c r="J348" s="48"/>
      <c r="K348" s="49" t="e">
        <f t="shared" si="77"/>
        <v>#DIV/0!</v>
      </c>
    </row>
    <row r="349" spans="1:11" s="14" customFormat="1" ht="42.75">
      <c r="A349" s="102" t="s">
        <v>724</v>
      </c>
      <c r="B349" s="105" t="s">
        <v>62</v>
      </c>
      <c r="C349" s="105"/>
      <c r="D349" s="80" t="s">
        <v>513</v>
      </c>
      <c r="E349" s="102" t="s">
        <v>71</v>
      </c>
      <c r="F349" s="46">
        <v>90</v>
      </c>
      <c r="G349" s="46"/>
      <c r="H349" s="19">
        <f t="shared" si="75"/>
        <v>0</v>
      </c>
      <c r="I349" s="41">
        <f t="shared" si="76"/>
        <v>0</v>
      </c>
      <c r="J349" s="48"/>
      <c r="K349" s="49" t="e">
        <f t="shared" si="77"/>
        <v>#DIV/0!</v>
      </c>
    </row>
    <row r="350" spans="1:11" s="2" customFormat="1" ht="15" customHeight="1">
      <c r="A350" s="102" t="s">
        <v>725</v>
      </c>
      <c r="B350" s="105" t="s">
        <v>62</v>
      </c>
      <c r="C350" s="105"/>
      <c r="D350" s="80" t="s">
        <v>392</v>
      </c>
      <c r="E350" s="102" t="s">
        <v>71</v>
      </c>
      <c r="F350" s="46">
        <v>5</v>
      </c>
      <c r="G350" s="46"/>
      <c r="H350" s="19">
        <f t="shared" si="75"/>
        <v>0</v>
      </c>
      <c r="I350" s="41">
        <f t="shared" si="76"/>
        <v>0</v>
      </c>
      <c r="J350" s="48"/>
      <c r="K350" s="49" t="e">
        <f t="shared" si="77"/>
        <v>#DIV/0!</v>
      </c>
    </row>
    <row r="351" spans="1:11" s="8" customFormat="1">
      <c r="A351" s="7" t="s">
        <v>368</v>
      </c>
      <c r="B351" s="7"/>
      <c r="C351" s="7"/>
      <c r="D351" s="81" t="s">
        <v>387</v>
      </c>
      <c r="E351" s="7"/>
      <c r="F351" s="73"/>
      <c r="G351" s="73"/>
      <c r="H351" s="96"/>
      <c r="I351" s="41"/>
      <c r="J351" s="48"/>
      <c r="K351" s="49"/>
    </row>
    <row r="352" spans="1:11" s="9" customFormat="1" ht="42.75">
      <c r="A352" s="102" t="s">
        <v>370</v>
      </c>
      <c r="B352" s="102">
        <v>180201</v>
      </c>
      <c r="C352" s="102" t="s">
        <v>744</v>
      </c>
      <c r="D352" s="80" t="s">
        <v>395</v>
      </c>
      <c r="E352" s="102" t="s">
        <v>71</v>
      </c>
      <c r="F352" s="46">
        <v>50</v>
      </c>
      <c r="G352" s="46"/>
      <c r="H352" s="19">
        <f t="shared" ref="H352:H361" si="78">G352*(1+$K$9)</f>
        <v>0</v>
      </c>
      <c r="I352" s="41">
        <f t="shared" si="76"/>
        <v>0</v>
      </c>
      <c r="J352" s="48"/>
      <c r="K352" s="49" t="e">
        <f t="shared" ref="K352:K361" si="79">I352/$J$415</f>
        <v>#DIV/0!</v>
      </c>
    </row>
    <row r="353" spans="1:11" s="9" customFormat="1" ht="42.75">
      <c r="A353" s="102" t="s">
        <v>371</v>
      </c>
      <c r="B353" s="102">
        <v>180202</v>
      </c>
      <c r="C353" s="102" t="s">
        <v>744</v>
      </c>
      <c r="D353" s="80" t="s">
        <v>396</v>
      </c>
      <c r="E353" s="102" t="s">
        <v>71</v>
      </c>
      <c r="F353" s="46">
        <v>60</v>
      </c>
      <c r="G353" s="46"/>
      <c r="H353" s="19">
        <f t="shared" si="78"/>
        <v>0</v>
      </c>
      <c r="I353" s="41">
        <f t="shared" si="76"/>
        <v>0</v>
      </c>
      <c r="J353" s="48"/>
      <c r="K353" s="49" t="e">
        <f t="shared" si="79"/>
        <v>#DIV/0!</v>
      </c>
    </row>
    <row r="354" spans="1:11" s="9" customFormat="1" ht="28.5">
      <c r="A354" s="102" t="s">
        <v>372</v>
      </c>
      <c r="B354" s="102">
        <v>180204</v>
      </c>
      <c r="C354" s="102" t="s">
        <v>744</v>
      </c>
      <c r="D354" s="80" t="s">
        <v>397</v>
      </c>
      <c r="E354" s="102" t="s">
        <v>71</v>
      </c>
      <c r="F354" s="46">
        <v>20</v>
      </c>
      <c r="G354" s="46"/>
      <c r="H354" s="19">
        <f t="shared" si="78"/>
        <v>0</v>
      </c>
      <c r="I354" s="41">
        <f t="shared" si="76"/>
        <v>0</v>
      </c>
      <c r="J354" s="48"/>
      <c r="K354" s="49" t="e">
        <f t="shared" si="79"/>
        <v>#DIV/0!</v>
      </c>
    </row>
    <row r="355" spans="1:11" s="9" customFormat="1" ht="28.5">
      <c r="A355" s="102" t="s">
        <v>373</v>
      </c>
      <c r="B355" s="102">
        <v>180205</v>
      </c>
      <c r="C355" s="102" t="s">
        <v>744</v>
      </c>
      <c r="D355" s="80" t="s">
        <v>398</v>
      </c>
      <c r="E355" s="102" t="s">
        <v>71</v>
      </c>
      <c r="F355" s="46">
        <v>20</v>
      </c>
      <c r="G355" s="46"/>
      <c r="H355" s="19">
        <f t="shared" si="78"/>
        <v>0</v>
      </c>
      <c r="I355" s="41">
        <f t="shared" si="76"/>
        <v>0</v>
      </c>
      <c r="J355" s="48"/>
      <c r="K355" s="49" t="e">
        <f t="shared" si="79"/>
        <v>#DIV/0!</v>
      </c>
    </row>
    <row r="356" spans="1:11" s="9" customFormat="1" ht="28.5">
      <c r="A356" s="102" t="s">
        <v>726</v>
      </c>
      <c r="B356" s="102">
        <v>180206</v>
      </c>
      <c r="C356" s="102" t="s">
        <v>744</v>
      </c>
      <c r="D356" s="80" t="s">
        <v>399</v>
      </c>
      <c r="E356" s="102" t="s">
        <v>71</v>
      </c>
      <c r="F356" s="46">
        <v>20</v>
      </c>
      <c r="G356" s="46"/>
      <c r="H356" s="19">
        <f t="shared" si="78"/>
        <v>0</v>
      </c>
      <c r="I356" s="41">
        <f t="shared" si="76"/>
        <v>0</v>
      </c>
      <c r="J356" s="48"/>
      <c r="K356" s="49" t="e">
        <f t="shared" si="79"/>
        <v>#DIV/0!</v>
      </c>
    </row>
    <row r="357" spans="1:11" s="9" customFormat="1" ht="28.5">
      <c r="A357" s="102" t="s">
        <v>727</v>
      </c>
      <c r="B357" s="102">
        <v>180212</v>
      </c>
      <c r="C357" s="102" t="s">
        <v>744</v>
      </c>
      <c r="D357" s="80" t="s">
        <v>400</v>
      </c>
      <c r="E357" s="102" t="s">
        <v>71</v>
      </c>
      <c r="F357" s="46">
        <v>7</v>
      </c>
      <c r="G357" s="46"/>
      <c r="H357" s="19">
        <f t="shared" si="78"/>
        <v>0</v>
      </c>
      <c r="I357" s="41">
        <f t="shared" si="76"/>
        <v>0</v>
      </c>
      <c r="J357" s="48"/>
      <c r="K357" s="49" t="e">
        <f t="shared" si="79"/>
        <v>#DIV/0!</v>
      </c>
    </row>
    <row r="358" spans="1:11" s="9" customFormat="1" ht="71.25" customHeight="1">
      <c r="A358" s="102" t="s">
        <v>728</v>
      </c>
      <c r="B358" s="102">
        <v>180207</v>
      </c>
      <c r="C358" s="102" t="s">
        <v>744</v>
      </c>
      <c r="D358" s="80" t="s">
        <v>484</v>
      </c>
      <c r="E358" s="102" t="s">
        <v>71</v>
      </c>
      <c r="F358" s="46">
        <v>1</v>
      </c>
      <c r="G358" s="46"/>
      <c r="H358" s="19">
        <f t="shared" si="78"/>
        <v>0</v>
      </c>
      <c r="I358" s="41">
        <f t="shared" si="76"/>
        <v>0</v>
      </c>
      <c r="J358" s="48"/>
      <c r="K358" s="49" t="e">
        <f t="shared" si="79"/>
        <v>#DIV/0!</v>
      </c>
    </row>
    <row r="359" spans="1:11" s="9" customFormat="1" ht="42.75">
      <c r="A359" s="102" t="s">
        <v>729</v>
      </c>
      <c r="B359" s="102">
        <v>180208</v>
      </c>
      <c r="C359" s="102" t="s">
        <v>744</v>
      </c>
      <c r="D359" s="80" t="s">
        <v>485</v>
      </c>
      <c r="E359" s="102" t="s">
        <v>71</v>
      </c>
      <c r="F359" s="46">
        <v>2</v>
      </c>
      <c r="G359" s="46"/>
      <c r="H359" s="19">
        <f t="shared" si="78"/>
        <v>0</v>
      </c>
      <c r="I359" s="41">
        <f t="shared" si="76"/>
        <v>0</v>
      </c>
      <c r="J359" s="48"/>
      <c r="K359" s="49" t="e">
        <f t="shared" si="79"/>
        <v>#DIV/0!</v>
      </c>
    </row>
    <row r="360" spans="1:11" s="9" customFormat="1" ht="28.5">
      <c r="A360" s="102" t="s">
        <v>730</v>
      </c>
      <c r="B360" s="102">
        <v>180217</v>
      </c>
      <c r="C360" s="102" t="s">
        <v>744</v>
      </c>
      <c r="D360" s="80" t="s">
        <v>507</v>
      </c>
      <c r="E360" s="102" t="s">
        <v>71</v>
      </c>
      <c r="F360" s="46">
        <v>40</v>
      </c>
      <c r="G360" s="46"/>
      <c r="H360" s="19">
        <f t="shared" si="78"/>
        <v>0</v>
      </c>
      <c r="I360" s="41">
        <f t="shared" si="76"/>
        <v>0</v>
      </c>
      <c r="J360" s="48"/>
      <c r="K360" s="49" t="e">
        <f t="shared" si="79"/>
        <v>#DIV/0!</v>
      </c>
    </row>
    <row r="361" spans="1:11" s="9" customFormat="1" ht="28.5">
      <c r="A361" s="102" t="s">
        <v>731</v>
      </c>
      <c r="B361" s="102">
        <v>180218</v>
      </c>
      <c r="C361" s="102" t="s">
        <v>744</v>
      </c>
      <c r="D361" s="80" t="s">
        <v>508</v>
      </c>
      <c r="E361" s="102" t="s">
        <v>71</v>
      </c>
      <c r="F361" s="46">
        <v>40</v>
      </c>
      <c r="G361" s="46"/>
      <c r="H361" s="19">
        <f t="shared" si="78"/>
        <v>0</v>
      </c>
      <c r="I361" s="41">
        <f t="shared" si="76"/>
        <v>0</v>
      </c>
      <c r="J361" s="48"/>
      <c r="K361" s="49" t="e">
        <f t="shared" si="79"/>
        <v>#DIV/0!</v>
      </c>
    </row>
    <row r="362" spans="1:11" s="8" customFormat="1">
      <c r="A362" s="7" t="s">
        <v>732</v>
      </c>
      <c r="B362" s="7"/>
      <c r="C362" s="102"/>
      <c r="D362" s="81" t="s">
        <v>402</v>
      </c>
      <c r="E362" s="7"/>
      <c r="F362" s="73"/>
      <c r="G362" s="73"/>
      <c r="H362" s="47"/>
      <c r="I362" s="74"/>
      <c r="J362" s="93"/>
      <c r="K362" s="94"/>
    </row>
    <row r="363" spans="1:11" s="9" customFormat="1" ht="28.5">
      <c r="A363" s="102" t="s">
        <v>733</v>
      </c>
      <c r="B363" s="102">
        <v>180809</v>
      </c>
      <c r="C363" s="102" t="s">
        <v>744</v>
      </c>
      <c r="D363" s="80" t="s">
        <v>404</v>
      </c>
      <c r="E363" s="102" t="s">
        <v>71</v>
      </c>
      <c r="F363" s="46">
        <v>2</v>
      </c>
      <c r="G363" s="46"/>
      <c r="H363" s="19">
        <f t="shared" ref="H363:H364" si="80">G363*(1+$K$9)</f>
        <v>0</v>
      </c>
      <c r="I363" s="41">
        <f t="shared" si="76"/>
        <v>0</v>
      </c>
      <c r="J363" s="48"/>
      <c r="K363" s="49" t="e">
        <f>I363/$J$415</f>
        <v>#DIV/0!</v>
      </c>
    </row>
    <row r="364" spans="1:11" s="9" customFormat="1" ht="74.25" customHeight="1">
      <c r="A364" s="102" t="s">
        <v>734</v>
      </c>
      <c r="B364" s="102">
        <v>180702</v>
      </c>
      <c r="C364" s="102" t="s">
        <v>744</v>
      </c>
      <c r="D364" s="80" t="s">
        <v>486</v>
      </c>
      <c r="E364" s="102" t="s">
        <v>71</v>
      </c>
      <c r="F364" s="46">
        <v>20</v>
      </c>
      <c r="G364" s="46"/>
      <c r="H364" s="19">
        <f t="shared" si="80"/>
        <v>0</v>
      </c>
      <c r="I364" s="41">
        <f t="shared" si="76"/>
        <v>0</v>
      </c>
      <c r="J364" s="48"/>
      <c r="K364" s="49" t="e">
        <f>I364/$J$415</f>
        <v>#DIV/0!</v>
      </c>
    </row>
    <row r="365" spans="1:11">
      <c r="A365" s="22"/>
      <c r="B365" s="102"/>
      <c r="C365" s="102"/>
      <c r="D365" s="23"/>
      <c r="E365" s="24"/>
      <c r="F365" s="25"/>
      <c r="G365" s="25"/>
      <c r="H365" s="52" t="s">
        <v>10</v>
      </c>
      <c r="I365" s="53"/>
      <c r="J365" s="54">
        <f>SUM(I339:I364)</f>
        <v>0</v>
      </c>
      <c r="K365" s="55" t="e">
        <f>J365/$J$415</f>
        <v>#DIV/0!</v>
      </c>
    </row>
    <row r="366" spans="1:11">
      <c r="A366" s="22"/>
      <c r="B366" s="22"/>
      <c r="C366" s="22"/>
      <c r="D366" s="23"/>
      <c r="E366" s="24"/>
      <c r="F366" s="25"/>
      <c r="G366" s="25"/>
      <c r="H366" s="26"/>
      <c r="I366" s="27"/>
      <c r="J366" s="28"/>
      <c r="K366" s="29"/>
    </row>
    <row r="367" spans="1:11">
      <c r="A367" s="30" t="s">
        <v>230</v>
      </c>
      <c r="B367" s="30"/>
      <c r="C367" s="30"/>
      <c r="D367" s="31" t="s">
        <v>405</v>
      </c>
      <c r="E367" s="32"/>
      <c r="F367" s="33"/>
      <c r="G367" s="33"/>
      <c r="H367" s="34"/>
      <c r="I367" s="35"/>
      <c r="J367" s="36"/>
      <c r="K367" s="37"/>
    </row>
    <row r="368" spans="1:11" s="10" customFormat="1">
      <c r="A368" s="7" t="s">
        <v>231</v>
      </c>
      <c r="B368" s="7"/>
      <c r="C368" s="7"/>
      <c r="D368" s="81" t="s">
        <v>476</v>
      </c>
      <c r="E368" s="102"/>
      <c r="F368" s="46"/>
      <c r="G368" s="46"/>
      <c r="H368" s="89"/>
      <c r="I368" s="47"/>
      <c r="J368" s="91"/>
      <c r="K368" s="97"/>
    </row>
    <row r="369" spans="1:11" s="6" customFormat="1" ht="57">
      <c r="A369" s="102" t="s">
        <v>382</v>
      </c>
      <c r="B369" s="102">
        <v>190101</v>
      </c>
      <c r="C369" s="102" t="s">
        <v>744</v>
      </c>
      <c r="D369" s="45" t="s">
        <v>462</v>
      </c>
      <c r="E369" s="40" t="s">
        <v>51</v>
      </c>
      <c r="F369" s="47">
        <v>3750</v>
      </c>
      <c r="G369" s="47"/>
      <c r="H369" s="19">
        <f t="shared" ref="H369:H375" si="81">G369*(1+$K$9)</f>
        <v>0</v>
      </c>
      <c r="I369" s="41">
        <f t="shared" ref="I369:I382" si="82">ROUND(F369*H369,2)</f>
        <v>0</v>
      </c>
      <c r="J369" s="48"/>
      <c r="K369" s="49" t="e">
        <f t="shared" ref="K369:K375" si="83">I369/$J$415</f>
        <v>#DIV/0!</v>
      </c>
    </row>
    <row r="370" spans="1:11" s="6" customFormat="1" ht="57">
      <c r="A370" s="102" t="s">
        <v>383</v>
      </c>
      <c r="B370" s="102">
        <v>190102</v>
      </c>
      <c r="C370" s="102" t="s">
        <v>744</v>
      </c>
      <c r="D370" s="45" t="s">
        <v>463</v>
      </c>
      <c r="E370" s="40" t="s">
        <v>51</v>
      </c>
      <c r="F370" s="47">
        <v>750</v>
      </c>
      <c r="G370" s="47"/>
      <c r="H370" s="19">
        <f t="shared" si="81"/>
        <v>0</v>
      </c>
      <c r="I370" s="41">
        <f t="shared" si="82"/>
        <v>0</v>
      </c>
      <c r="J370" s="48"/>
      <c r="K370" s="49" t="e">
        <f t="shared" si="83"/>
        <v>#DIV/0!</v>
      </c>
    </row>
    <row r="371" spans="1:11" s="6" customFormat="1" ht="60" customHeight="1">
      <c r="A371" s="102" t="s">
        <v>735</v>
      </c>
      <c r="B371" s="102">
        <v>190115</v>
      </c>
      <c r="C371" s="102" t="s">
        <v>744</v>
      </c>
      <c r="D371" s="45" t="s">
        <v>487</v>
      </c>
      <c r="E371" s="40" t="s">
        <v>51</v>
      </c>
      <c r="F371" s="47">
        <v>10672.49</v>
      </c>
      <c r="G371" s="47"/>
      <c r="H371" s="19">
        <f t="shared" si="81"/>
        <v>0</v>
      </c>
      <c r="I371" s="41">
        <f t="shared" si="82"/>
        <v>0</v>
      </c>
      <c r="J371" s="48"/>
      <c r="K371" s="49" t="e">
        <f t="shared" si="83"/>
        <v>#DIV/0!</v>
      </c>
    </row>
    <row r="372" spans="1:11" s="6" customFormat="1" ht="57" customHeight="1">
      <c r="A372" s="102" t="s">
        <v>736</v>
      </c>
      <c r="B372" s="102">
        <v>190117</v>
      </c>
      <c r="C372" s="102" t="s">
        <v>744</v>
      </c>
      <c r="D372" s="45" t="s">
        <v>488</v>
      </c>
      <c r="E372" s="40" t="s">
        <v>51</v>
      </c>
      <c r="F372" s="47">
        <v>16991.98</v>
      </c>
      <c r="G372" s="47"/>
      <c r="H372" s="19">
        <f t="shared" si="81"/>
        <v>0</v>
      </c>
      <c r="I372" s="41">
        <f t="shared" si="82"/>
        <v>0</v>
      </c>
      <c r="J372" s="48"/>
      <c r="K372" s="49" t="e">
        <f t="shared" si="83"/>
        <v>#DIV/0!</v>
      </c>
    </row>
    <row r="373" spans="1:11" s="6" customFormat="1" ht="57">
      <c r="A373" s="102" t="s">
        <v>737</v>
      </c>
      <c r="B373" s="102">
        <v>190116</v>
      </c>
      <c r="C373" s="102" t="s">
        <v>744</v>
      </c>
      <c r="D373" s="45" t="s">
        <v>464</v>
      </c>
      <c r="E373" s="40" t="s">
        <v>51</v>
      </c>
      <c r="F373" s="47">
        <v>7518.56</v>
      </c>
      <c r="G373" s="47"/>
      <c r="H373" s="19">
        <f t="shared" si="81"/>
        <v>0</v>
      </c>
      <c r="I373" s="41">
        <f t="shared" si="82"/>
        <v>0</v>
      </c>
      <c r="J373" s="48"/>
      <c r="K373" s="49" t="e">
        <f t="shared" si="83"/>
        <v>#DIV/0!</v>
      </c>
    </row>
    <row r="374" spans="1:11" s="6" customFormat="1" ht="28.5">
      <c r="A374" s="102" t="s">
        <v>738</v>
      </c>
      <c r="B374" s="102">
        <v>190107</v>
      </c>
      <c r="C374" s="102" t="s">
        <v>744</v>
      </c>
      <c r="D374" s="45" t="s">
        <v>412</v>
      </c>
      <c r="E374" s="40" t="s">
        <v>51</v>
      </c>
      <c r="F374" s="47">
        <v>100</v>
      </c>
      <c r="G374" s="47"/>
      <c r="H374" s="19">
        <f t="shared" si="81"/>
        <v>0</v>
      </c>
      <c r="I374" s="41">
        <f t="shared" si="82"/>
        <v>0</v>
      </c>
      <c r="J374" s="48"/>
      <c r="K374" s="49" t="e">
        <f t="shared" si="83"/>
        <v>#DIV/0!</v>
      </c>
    </row>
    <row r="375" spans="1:11" s="6" customFormat="1" ht="28.5">
      <c r="A375" s="102" t="s">
        <v>739</v>
      </c>
      <c r="B375" s="102">
        <v>190114</v>
      </c>
      <c r="C375" s="102" t="s">
        <v>744</v>
      </c>
      <c r="D375" s="45" t="s">
        <v>413</v>
      </c>
      <c r="E375" s="40" t="s">
        <v>51</v>
      </c>
      <c r="F375" s="47">
        <v>1400</v>
      </c>
      <c r="G375" s="47"/>
      <c r="H375" s="19">
        <f t="shared" si="81"/>
        <v>0</v>
      </c>
      <c r="I375" s="41">
        <f t="shared" si="82"/>
        <v>0</v>
      </c>
      <c r="J375" s="48"/>
      <c r="K375" s="49" t="e">
        <f t="shared" si="83"/>
        <v>#DIV/0!</v>
      </c>
    </row>
    <row r="376" spans="1:11" s="6" customFormat="1">
      <c r="A376" s="7" t="s">
        <v>384</v>
      </c>
      <c r="B376" s="7"/>
      <c r="C376" s="7"/>
      <c r="D376" s="72" t="s">
        <v>417</v>
      </c>
      <c r="E376" s="46"/>
      <c r="F376" s="47"/>
      <c r="G376" s="47"/>
      <c r="H376" s="47"/>
      <c r="I376" s="41"/>
      <c r="J376" s="48"/>
      <c r="K376" s="49"/>
    </row>
    <row r="377" spans="1:11" s="6" customFormat="1" ht="57">
      <c r="A377" s="102" t="s">
        <v>388</v>
      </c>
      <c r="B377" s="102">
        <v>190301</v>
      </c>
      <c r="C377" s="102" t="s">
        <v>744</v>
      </c>
      <c r="D377" s="45" t="s">
        <v>465</v>
      </c>
      <c r="E377" s="40" t="s">
        <v>51</v>
      </c>
      <c r="F377" s="47">
        <v>124</v>
      </c>
      <c r="G377" s="47"/>
      <c r="H377" s="19">
        <f t="shared" ref="H377:H378" si="84">G377*(1+$K$9)</f>
        <v>0</v>
      </c>
      <c r="I377" s="41">
        <f t="shared" si="82"/>
        <v>0</v>
      </c>
      <c r="J377" s="48"/>
      <c r="K377" s="49" t="e">
        <f>I377/$J$415</f>
        <v>#DIV/0!</v>
      </c>
    </row>
    <row r="378" spans="1:11" s="6" customFormat="1" ht="59.25" customHeight="1">
      <c r="A378" s="102" t="s">
        <v>389</v>
      </c>
      <c r="B378" s="102">
        <v>190302</v>
      </c>
      <c r="C378" s="102" t="s">
        <v>744</v>
      </c>
      <c r="D378" s="45" t="s">
        <v>494</v>
      </c>
      <c r="E378" s="40" t="s">
        <v>51</v>
      </c>
      <c r="F378" s="47">
        <v>2764</v>
      </c>
      <c r="G378" s="47"/>
      <c r="H378" s="19">
        <f t="shared" si="84"/>
        <v>0</v>
      </c>
      <c r="I378" s="41">
        <f t="shared" si="82"/>
        <v>0</v>
      </c>
      <c r="J378" s="48"/>
      <c r="K378" s="49" t="e">
        <f>I378/$J$415</f>
        <v>#DIV/0!</v>
      </c>
    </row>
    <row r="379" spans="1:11" s="5" customFormat="1">
      <c r="A379" s="7" t="s">
        <v>386</v>
      </c>
      <c r="B379" s="7"/>
      <c r="C379" s="7"/>
      <c r="D379" s="72" t="s">
        <v>418</v>
      </c>
      <c r="E379" s="73"/>
      <c r="F379" s="74"/>
      <c r="G379" s="74"/>
      <c r="H379" s="74"/>
      <c r="I379" s="77"/>
      <c r="J379" s="75"/>
      <c r="K379" s="76"/>
    </row>
    <row r="380" spans="1:11" s="6" customFormat="1" ht="71.25">
      <c r="A380" s="102" t="s">
        <v>390</v>
      </c>
      <c r="B380" s="102">
        <v>190417</v>
      </c>
      <c r="C380" s="102" t="s">
        <v>744</v>
      </c>
      <c r="D380" s="45" t="s">
        <v>466</v>
      </c>
      <c r="E380" s="40" t="s">
        <v>51</v>
      </c>
      <c r="F380" s="47">
        <v>515</v>
      </c>
      <c r="G380" s="47"/>
      <c r="H380" s="19">
        <f t="shared" ref="H380" si="85">G380*(1+$K$9)</f>
        <v>0</v>
      </c>
      <c r="I380" s="41">
        <f t="shared" si="82"/>
        <v>0</v>
      </c>
      <c r="J380" s="48"/>
      <c r="K380" s="49" t="e">
        <f>I380/$J$415</f>
        <v>#DIV/0!</v>
      </c>
    </row>
    <row r="381" spans="1:11" s="5" customFormat="1">
      <c r="A381" s="7" t="s">
        <v>401</v>
      </c>
      <c r="B381" s="7"/>
      <c r="C381" s="7"/>
      <c r="D381" s="72" t="s">
        <v>419</v>
      </c>
      <c r="E381" s="73"/>
      <c r="F381" s="74"/>
      <c r="G381" s="74"/>
      <c r="H381" s="74"/>
      <c r="I381" s="77"/>
      <c r="J381" s="75"/>
      <c r="K381" s="76"/>
    </row>
    <row r="382" spans="1:11" s="9" customFormat="1" ht="71.25">
      <c r="A382" s="102" t="s">
        <v>403</v>
      </c>
      <c r="B382" s="102">
        <v>190605</v>
      </c>
      <c r="C382" s="102" t="s">
        <v>744</v>
      </c>
      <c r="D382" s="80" t="s">
        <v>479</v>
      </c>
      <c r="E382" s="40" t="s">
        <v>51</v>
      </c>
      <c r="F382" s="46">
        <v>2000</v>
      </c>
      <c r="G382" s="46"/>
      <c r="H382" s="19">
        <f t="shared" ref="H382" si="86">G382*(1+$K$9)</f>
        <v>0</v>
      </c>
      <c r="I382" s="41">
        <f t="shared" si="82"/>
        <v>0</v>
      </c>
      <c r="J382" s="48"/>
      <c r="K382" s="49" t="e">
        <f>I382/$J$415</f>
        <v>#DIV/0!</v>
      </c>
    </row>
    <row r="383" spans="1:11">
      <c r="A383" s="22"/>
      <c r="B383" s="102"/>
      <c r="C383" s="102"/>
      <c r="D383" s="23"/>
      <c r="E383" s="24"/>
      <c r="F383" s="25"/>
      <c r="G383" s="25"/>
      <c r="H383" s="52" t="s">
        <v>10</v>
      </c>
      <c r="I383" s="53"/>
      <c r="J383" s="54">
        <f>SUM(I367:I382)</f>
        <v>0</v>
      </c>
      <c r="K383" s="55" t="e">
        <f>J383/$J$415</f>
        <v>#DIV/0!</v>
      </c>
    </row>
    <row r="384" spans="1:11">
      <c r="A384" s="22"/>
      <c r="B384" s="22"/>
      <c r="C384" s="22"/>
      <c r="D384" s="23"/>
      <c r="E384" s="24"/>
      <c r="F384" s="25"/>
      <c r="G384" s="25"/>
      <c r="H384" s="26"/>
      <c r="I384" s="27"/>
      <c r="J384" s="28"/>
      <c r="K384" s="29"/>
    </row>
    <row r="385" spans="1:13" ht="30">
      <c r="A385" s="30" t="s">
        <v>232</v>
      </c>
      <c r="B385" s="30"/>
      <c r="C385" s="30"/>
      <c r="D385" s="31" t="s">
        <v>420</v>
      </c>
      <c r="E385" s="32"/>
      <c r="F385" s="33"/>
      <c r="G385" s="33"/>
      <c r="H385" s="34"/>
      <c r="I385" s="35"/>
      <c r="J385" s="36"/>
      <c r="K385" s="37"/>
    </row>
    <row r="386" spans="1:13" s="5" customFormat="1">
      <c r="A386" s="7" t="s">
        <v>233</v>
      </c>
      <c r="B386" s="7"/>
      <c r="C386" s="7"/>
      <c r="D386" s="72" t="s">
        <v>421</v>
      </c>
      <c r="E386" s="73"/>
      <c r="F386" s="74"/>
      <c r="G386" s="74"/>
      <c r="H386" s="74"/>
      <c r="I386" s="77"/>
      <c r="J386" s="75"/>
      <c r="K386" s="76"/>
    </row>
    <row r="387" spans="1:13" s="9" customFormat="1" ht="85.5">
      <c r="A387" s="102" t="s">
        <v>406</v>
      </c>
      <c r="B387" s="105" t="s">
        <v>62</v>
      </c>
      <c r="C387" s="105"/>
      <c r="D387" s="45" t="s">
        <v>423</v>
      </c>
      <c r="E387" s="46" t="s">
        <v>49</v>
      </c>
      <c r="F387" s="47">
        <v>250</v>
      </c>
      <c r="G387" s="47"/>
      <c r="H387" s="19">
        <f t="shared" ref="H387:H390" si="87">G387*(1+$K$9)</f>
        <v>0</v>
      </c>
      <c r="I387" s="41">
        <f t="shared" ref="I387:I400" si="88">ROUND(F387*H387,2)</f>
        <v>0</v>
      </c>
      <c r="J387" s="48"/>
      <c r="K387" s="49" t="e">
        <f>I387/$J$415</f>
        <v>#DIV/0!</v>
      </c>
      <c r="L387" s="13"/>
    </row>
    <row r="388" spans="1:13" s="6" customFormat="1" ht="54" customHeight="1">
      <c r="A388" s="102" t="s">
        <v>407</v>
      </c>
      <c r="B388" s="102">
        <v>200108</v>
      </c>
      <c r="C388" s="102" t="s">
        <v>744</v>
      </c>
      <c r="D388" s="45" t="s">
        <v>489</v>
      </c>
      <c r="E388" s="46" t="s">
        <v>54</v>
      </c>
      <c r="F388" s="47">
        <v>50</v>
      </c>
      <c r="G388" s="47"/>
      <c r="H388" s="19">
        <f t="shared" si="87"/>
        <v>0</v>
      </c>
      <c r="I388" s="41">
        <f t="shared" si="88"/>
        <v>0</v>
      </c>
      <c r="J388" s="48"/>
      <c r="K388" s="49" t="e">
        <f>I388/$J$415</f>
        <v>#DIV/0!</v>
      </c>
    </row>
    <row r="389" spans="1:13" s="6" customFormat="1" ht="61.5" customHeight="1">
      <c r="A389" s="102" t="s">
        <v>408</v>
      </c>
      <c r="B389" s="102">
        <v>200130</v>
      </c>
      <c r="C389" s="102" t="s">
        <v>744</v>
      </c>
      <c r="D389" s="45" t="s">
        <v>490</v>
      </c>
      <c r="E389" s="46" t="s">
        <v>49</v>
      </c>
      <c r="F389" s="47">
        <v>75</v>
      </c>
      <c r="G389" s="47"/>
      <c r="H389" s="19">
        <f t="shared" si="87"/>
        <v>0</v>
      </c>
      <c r="I389" s="41">
        <f t="shared" si="88"/>
        <v>0</v>
      </c>
      <c r="J389" s="48"/>
      <c r="K389" s="49" t="e">
        <f>I389/$J$415</f>
        <v>#DIV/0!</v>
      </c>
    </row>
    <row r="390" spans="1:13" s="14" customFormat="1" ht="146.25" customHeight="1">
      <c r="A390" s="102" t="s">
        <v>475</v>
      </c>
      <c r="B390" s="105" t="s">
        <v>62</v>
      </c>
      <c r="C390" s="105"/>
      <c r="D390" s="45" t="s">
        <v>480</v>
      </c>
      <c r="E390" s="46" t="s">
        <v>51</v>
      </c>
      <c r="F390" s="47">
        <v>48</v>
      </c>
      <c r="G390" s="47"/>
      <c r="H390" s="19">
        <f t="shared" si="87"/>
        <v>0</v>
      </c>
      <c r="I390" s="41">
        <f t="shared" si="88"/>
        <v>0</v>
      </c>
      <c r="J390" s="48"/>
      <c r="K390" s="49" t="e">
        <f>I390/$J$415</f>
        <v>#DIV/0!</v>
      </c>
      <c r="M390" s="15"/>
    </row>
    <row r="391" spans="1:13" s="8" customFormat="1">
      <c r="A391" s="7" t="s">
        <v>409</v>
      </c>
      <c r="B391" s="7"/>
      <c r="C391" s="7"/>
      <c r="D391" s="72" t="s">
        <v>425</v>
      </c>
      <c r="E391" s="73"/>
      <c r="F391" s="74"/>
      <c r="G391" s="74"/>
      <c r="H391" s="74"/>
      <c r="I391" s="77"/>
      <c r="J391" s="75"/>
      <c r="K391" s="76"/>
    </row>
    <row r="392" spans="1:13" s="9" customFormat="1" ht="57.75">
      <c r="A392" s="102" t="s">
        <v>410</v>
      </c>
      <c r="B392" s="105" t="s">
        <v>62</v>
      </c>
      <c r="C392" s="105"/>
      <c r="D392" s="50" t="s">
        <v>429</v>
      </c>
      <c r="E392" s="46" t="s">
        <v>49</v>
      </c>
      <c r="F392" s="47">
        <v>25</v>
      </c>
      <c r="G392" s="47"/>
      <c r="H392" s="19">
        <f t="shared" ref="H392:H397" si="89">G392*(1+$K$9)</f>
        <v>0</v>
      </c>
      <c r="I392" s="41">
        <f t="shared" si="88"/>
        <v>0</v>
      </c>
      <c r="J392" s="48"/>
      <c r="K392" s="49" t="e">
        <f t="shared" ref="K392:K397" si="90">I392/$J$415</f>
        <v>#DIV/0!</v>
      </c>
    </row>
    <row r="393" spans="1:13" s="9" customFormat="1" ht="60" customHeight="1">
      <c r="A393" s="102" t="s">
        <v>411</v>
      </c>
      <c r="B393" s="102">
        <v>200202</v>
      </c>
      <c r="C393" s="102" t="s">
        <v>744</v>
      </c>
      <c r="D393" s="45" t="s">
        <v>491</v>
      </c>
      <c r="E393" s="46" t="s">
        <v>49</v>
      </c>
      <c r="F393" s="47">
        <v>12.5</v>
      </c>
      <c r="G393" s="47"/>
      <c r="H393" s="47">
        <f t="shared" si="89"/>
        <v>0</v>
      </c>
      <c r="I393" s="41">
        <f t="shared" si="88"/>
        <v>0</v>
      </c>
      <c r="J393" s="48"/>
      <c r="K393" s="49" t="e">
        <f t="shared" si="90"/>
        <v>#DIV/0!</v>
      </c>
    </row>
    <row r="394" spans="1:13" s="9" customFormat="1" ht="42.75">
      <c r="A394" s="102" t="s">
        <v>740</v>
      </c>
      <c r="B394" s="105" t="s">
        <v>62</v>
      </c>
      <c r="C394" s="105"/>
      <c r="D394" s="45" t="s">
        <v>497</v>
      </c>
      <c r="E394" s="46" t="s">
        <v>51</v>
      </c>
      <c r="F394" s="47">
        <v>49.03</v>
      </c>
      <c r="G394" s="47"/>
      <c r="H394" s="19">
        <f t="shared" si="89"/>
        <v>0</v>
      </c>
      <c r="I394" s="41">
        <f t="shared" si="88"/>
        <v>0</v>
      </c>
      <c r="J394" s="48"/>
      <c r="K394" s="49" t="e">
        <f t="shared" si="90"/>
        <v>#DIV/0!</v>
      </c>
    </row>
    <row r="395" spans="1:13" s="9" customFormat="1" ht="71.25">
      <c r="A395" s="102" t="s">
        <v>741</v>
      </c>
      <c r="B395" s="102">
        <v>200206</v>
      </c>
      <c r="C395" s="102" t="s">
        <v>744</v>
      </c>
      <c r="D395" s="45" t="s">
        <v>467</v>
      </c>
      <c r="E395" s="46" t="s">
        <v>51</v>
      </c>
      <c r="F395" s="47">
        <v>49.03</v>
      </c>
      <c r="G395" s="47"/>
      <c r="H395" s="19">
        <f t="shared" si="89"/>
        <v>0</v>
      </c>
      <c r="I395" s="41">
        <f t="shared" si="88"/>
        <v>0</v>
      </c>
      <c r="J395" s="48"/>
      <c r="K395" s="49" t="e">
        <f t="shared" si="90"/>
        <v>#DIV/0!</v>
      </c>
    </row>
    <row r="396" spans="1:13" s="9" customFormat="1" ht="71.25">
      <c r="A396" s="102" t="s">
        <v>742</v>
      </c>
      <c r="B396" s="102">
        <v>200237</v>
      </c>
      <c r="C396" s="102" t="s">
        <v>744</v>
      </c>
      <c r="D396" s="45" t="s">
        <v>430</v>
      </c>
      <c r="E396" s="46" t="s">
        <v>51</v>
      </c>
      <c r="F396" s="47">
        <v>49.03</v>
      </c>
      <c r="G396" s="47"/>
      <c r="H396" s="19">
        <f t="shared" si="89"/>
        <v>0</v>
      </c>
      <c r="I396" s="41">
        <f t="shared" si="88"/>
        <v>0</v>
      </c>
      <c r="J396" s="48"/>
      <c r="K396" s="49" t="e">
        <f t="shared" si="90"/>
        <v>#DIV/0!</v>
      </c>
    </row>
    <row r="397" spans="1:13" s="9" customFormat="1" ht="71.25">
      <c r="A397" s="102" t="s">
        <v>743</v>
      </c>
      <c r="B397" s="102">
        <v>200253</v>
      </c>
      <c r="C397" s="102" t="s">
        <v>744</v>
      </c>
      <c r="D397" s="45" t="s">
        <v>468</v>
      </c>
      <c r="E397" s="46" t="s">
        <v>51</v>
      </c>
      <c r="F397" s="47">
        <v>32</v>
      </c>
      <c r="G397" s="47"/>
      <c r="H397" s="19">
        <f t="shared" si="89"/>
        <v>0</v>
      </c>
      <c r="I397" s="41">
        <f t="shared" si="88"/>
        <v>0</v>
      </c>
      <c r="J397" s="48"/>
      <c r="K397" s="49" t="e">
        <f t="shared" si="90"/>
        <v>#DIV/0!</v>
      </c>
    </row>
    <row r="398" spans="1:13" s="8" customFormat="1">
      <c r="A398" s="7" t="s">
        <v>414</v>
      </c>
      <c r="B398" s="7"/>
      <c r="C398" s="7"/>
      <c r="D398" s="72" t="s">
        <v>428</v>
      </c>
      <c r="E398" s="73"/>
      <c r="F398" s="74"/>
      <c r="G398" s="74"/>
      <c r="H398" s="74"/>
      <c r="I398" s="77"/>
      <c r="J398" s="75"/>
      <c r="K398" s="76"/>
    </row>
    <row r="399" spans="1:13" s="9" customFormat="1" ht="71.25">
      <c r="A399" s="102" t="s">
        <v>415</v>
      </c>
      <c r="B399" s="102">
        <v>200563</v>
      </c>
      <c r="C399" s="102" t="s">
        <v>744</v>
      </c>
      <c r="D399" s="45" t="s">
        <v>431</v>
      </c>
      <c r="E399" s="46" t="s">
        <v>49</v>
      </c>
      <c r="F399" s="47">
        <v>2</v>
      </c>
      <c r="G399" s="47"/>
      <c r="H399" s="19">
        <f t="shared" ref="H399:H400" si="91">G399*(1+$K$9)</f>
        <v>0</v>
      </c>
      <c r="I399" s="41">
        <f t="shared" si="88"/>
        <v>0</v>
      </c>
      <c r="J399" s="48"/>
      <c r="K399" s="49" t="e">
        <f>I399/$J$415</f>
        <v>#DIV/0!</v>
      </c>
    </row>
    <row r="400" spans="1:13" s="9" customFormat="1" ht="57">
      <c r="A400" s="102" t="s">
        <v>416</v>
      </c>
      <c r="B400" s="102">
        <v>130403</v>
      </c>
      <c r="C400" s="102" t="s">
        <v>744</v>
      </c>
      <c r="D400" s="80" t="s">
        <v>434</v>
      </c>
      <c r="E400" s="102" t="s">
        <v>51</v>
      </c>
      <c r="F400" s="46">
        <v>36.770000000000003</v>
      </c>
      <c r="G400" s="46"/>
      <c r="H400" s="19">
        <f t="shared" si="91"/>
        <v>0</v>
      </c>
      <c r="I400" s="41">
        <f t="shared" si="88"/>
        <v>0</v>
      </c>
      <c r="J400" s="48"/>
      <c r="K400" s="49" t="e">
        <f>I400/$J$415</f>
        <v>#DIV/0!</v>
      </c>
    </row>
    <row r="401" spans="1:12">
      <c r="A401" s="22"/>
      <c r="B401" s="102"/>
      <c r="C401" s="102"/>
      <c r="D401" s="23"/>
      <c r="E401" s="24"/>
      <c r="F401" s="25"/>
      <c r="G401" s="25"/>
      <c r="H401" s="52" t="s">
        <v>10</v>
      </c>
      <c r="I401" s="53"/>
      <c r="J401" s="54">
        <f>SUM(I386:I400)</f>
        <v>0</v>
      </c>
      <c r="K401" s="55" t="e">
        <f>J401/$J$415</f>
        <v>#DIV/0!</v>
      </c>
    </row>
    <row r="402" spans="1:12">
      <c r="A402" s="22"/>
      <c r="B402" s="22"/>
      <c r="C402" s="22"/>
      <c r="D402" s="23"/>
      <c r="E402" s="24"/>
      <c r="F402" s="25"/>
      <c r="G402" s="25"/>
      <c r="H402" s="26"/>
      <c r="I402" s="27"/>
      <c r="J402" s="28"/>
      <c r="K402" s="29"/>
    </row>
    <row r="403" spans="1:12" ht="30">
      <c r="A403" s="30" t="s">
        <v>234</v>
      </c>
      <c r="B403" s="30"/>
      <c r="C403" s="30"/>
      <c r="D403" s="31" t="s">
        <v>469</v>
      </c>
      <c r="E403" s="32"/>
      <c r="F403" s="33"/>
      <c r="G403" s="33"/>
      <c r="H403" s="34"/>
      <c r="I403" s="35"/>
      <c r="J403" s="36"/>
      <c r="K403" s="37"/>
    </row>
    <row r="404" spans="1:12" s="5" customFormat="1">
      <c r="A404" s="7" t="s">
        <v>235</v>
      </c>
      <c r="B404" s="7"/>
      <c r="C404" s="7"/>
      <c r="D404" s="72" t="s">
        <v>470</v>
      </c>
      <c r="E404" s="73"/>
      <c r="F404" s="74"/>
      <c r="G404" s="74"/>
      <c r="H404" s="74"/>
      <c r="I404" s="77"/>
      <c r="J404" s="75"/>
      <c r="K404" s="76"/>
    </row>
    <row r="405" spans="1:12" ht="28.5">
      <c r="A405" s="102" t="s">
        <v>422</v>
      </c>
      <c r="B405" s="102">
        <v>210105</v>
      </c>
      <c r="C405" s="102" t="s">
        <v>744</v>
      </c>
      <c r="D405" s="80" t="s">
        <v>471</v>
      </c>
      <c r="E405" s="102" t="s">
        <v>51</v>
      </c>
      <c r="F405" s="46">
        <v>15</v>
      </c>
      <c r="G405" s="46"/>
      <c r="H405" s="19">
        <f t="shared" ref="H405" si="92">G405*(1+$K$9)</f>
        <v>0</v>
      </c>
      <c r="I405" s="41">
        <f t="shared" ref="I405:I408" si="93">ROUND(F405*H405,2)</f>
        <v>0</v>
      </c>
      <c r="J405" s="48"/>
      <c r="K405" s="49" t="e">
        <f>I405/$J$415</f>
        <v>#DIV/0!</v>
      </c>
    </row>
    <row r="406" spans="1:12" s="5" customFormat="1">
      <c r="A406" s="7" t="s">
        <v>424</v>
      </c>
      <c r="B406" s="7"/>
      <c r="C406" s="7"/>
      <c r="D406" s="81" t="s">
        <v>472</v>
      </c>
      <c r="E406" s="7"/>
      <c r="F406" s="73"/>
      <c r="G406" s="73"/>
      <c r="H406" s="47"/>
      <c r="I406" s="77"/>
      <c r="J406" s="75"/>
      <c r="K406" s="76"/>
    </row>
    <row r="407" spans="1:12" ht="42.75">
      <c r="A407" s="102" t="s">
        <v>426</v>
      </c>
      <c r="B407" s="102">
        <v>210301</v>
      </c>
      <c r="C407" s="102" t="s">
        <v>744</v>
      </c>
      <c r="D407" s="80" t="s">
        <v>473</v>
      </c>
      <c r="E407" s="102" t="s">
        <v>49</v>
      </c>
      <c r="F407" s="46">
        <v>20</v>
      </c>
      <c r="G407" s="46"/>
      <c r="H407" s="19">
        <f t="shared" ref="H407:H408" si="94">G407*(1+$K$9)</f>
        <v>0</v>
      </c>
      <c r="I407" s="41">
        <f t="shared" si="93"/>
        <v>0</v>
      </c>
      <c r="J407" s="48"/>
      <c r="K407" s="49" t="e">
        <f>I407/$J$415</f>
        <v>#DIV/0!</v>
      </c>
    </row>
    <row r="408" spans="1:12" ht="42.75">
      <c r="A408" s="102" t="s">
        <v>427</v>
      </c>
      <c r="B408" s="102">
        <v>210322</v>
      </c>
      <c r="C408" s="102" t="s">
        <v>744</v>
      </c>
      <c r="D408" s="80" t="s">
        <v>474</v>
      </c>
      <c r="E408" s="102" t="s">
        <v>49</v>
      </c>
      <c r="F408" s="46">
        <v>30</v>
      </c>
      <c r="G408" s="46"/>
      <c r="H408" s="19">
        <f t="shared" si="94"/>
        <v>0</v>
      </c>
      <c r="I408" s="41">
        <f t="shared" si="93"/>
        <v>0</v>
      </c>
      <c r="J408" s="48"/>
      <c r="K408" s="49" t="e">
        <f>I408/$J$415</f>
        <v>#DIV/0!</v>
      </c>
    </row>
    <row r="409" spans="1:12">
      <c r="A409" s="22"/>
      <c r="B409" s="102"/>
      <c r="C409" s="102"/>
      <c r="D409" s="23"/>
      <c r="E409" s="24"/>
      <c r="F409" s="25"/>
      <c r="G409" s="25"/>
      <c r="H409" s="52" t="s">
        <v>10</v>
      </c>
      <c r="I409" s="53"/>
      <c r="J409" s="54">
        <f>SUM(I404:I408)</f>
        <v>0</v>
      </c>
      <c r="K409" s="55" t="e">
        <f>J409/$J$415</f>
        <v>#DIV/0!</v>
      </c>
    </row>
    <row r="410" spans="1:12">
      <c r="A410" s="22"/>
      <c r="B410" s="22"/>
      <c r="C410" s="22"/>
      <c r="D410" s="23"/>
      <c r="E410" s="24"/>
      <c r="F410" s="25"/>
      <c r="G410" s="25"/>
      <c r="H410" s="26"/>
      <c r="I410" s="27"/>
      <c r="J410" s="28"/>
      <c r="K410" s="29"/>
    </row>
    <row r="411" spans="1:12">
      <c r="A411" s="30" t="s">
        <v>236</v>
      </c>
      <c r="B411" s="30"/>
      <c r="C411" s="30"/>
      <c r="D411" s="31" t="s">
        <v>432</v>
      </c>
      <c r="E411" s="32"/>
      <c r="F411" s="33"/>
      <c r="G411" s="33"/>
      <c r="H411" s="34"/>
      <c r="I411" s="35"/>
      <c r="J411" s="36"/>
      <c r="K411" s="37"/>
    </row>
    <row r="412" spans="1:12" s="9" customFormat="1">
      <c r="A412" s="102" t="s">
        <v>237</v>
      </c>
      <c r="B412" s="105" t="s">
        <v>62</v>
      </c>
      <c r="C412" s="105"/>
      <c r="D412" s="80" t="s">
        <v>433</v>
      </c>
      <c r="E412" s="102" t="s">
        <v>51</v>
      </c>
      <c r="F412" s="46">
        <v>7000</v>
      </c>
      <c r="G412" s="46"/>
      <c r="H412" s="19">
        <f t="shared" ref="H412" si="95">G412*(1+$K$9)</f>
        <v>0</v>
      </c>
      <c r="I412" s="41">
        <f t="shared" ref="I412" si="96">ROUND(F412*H412,2)</f>
        <v>0</v>
      </c>
      <c r="J412" s="48"/>
      <c r="K412" s="49" t="e">
        <f t="shared" ref="K412" si="97">I412/$J$415</f>
        <v>#DIV/0!</v>
      </c>
    </row>
    <row r="413" spans="1:12">
      <c r="A413" s="22"/>
      <c r="B413" s="102"/>
      <c r="C413" s="102"/>
      <c r="D413" s="23"/>
      <c r="E413" s="24"/>
      <c r="F413" s="25"/>
      <c r="G413" s="25"/>
      <c r="H413" s="52" t="s">
        <v>10</v>
      </c>
      <c r="I413" s="53"/>
      <c r="J413" s="54">
        <f>SUM(I412:I412)</f>
        <v>0</v>
      </c>
      <c r="K413" s="55" t="e">
        <f>J413/$J$415</f>
        <v>#DIV/0!</v>
      </c>
    </row>
    <row r="414" spans="1:12">
      <c r="A414" s="22"/>
      <c r="B414" s="22"/>
      <c r="C414" s="22"/>
      <c r="D414" s="23"/>
      <c r="E414" s="24"/>
      <c r="F414" s="25"/>
      <c r="G414" s="25"/>
      <c r="H414" s="26"/>
      <c r="I414" s="27"/>
      <c r="J414" s="28"/>
      <c r="K414" s="29"/>
    </row>
    <row r="415" spans="1:12">
      <c r="A415" s="114" t="s">
        <v>40</v>
      </c>
      <c r="B415" s="114"/>
      <c r="C415" s="114"/>
      <c r="D415" s="114"/>
      <c r="E415" s="114"/>
      <c r="F415" s="114"/>
      <c r="G415" s="114"/>
      <c r="H415" s="114"/>
      <c r="I415" s="114"/>
      <c r="J415" s="98">
        <f>SUM(J12:J413)</f>
        <v>0</v>
      </c>
      <c r="K415" s="99" t="e">
        <f>J415/$J$415</f>
        <v>#DIV/0!</v>
      </c>
      <c r="L415" s="16"/>
    </row>
    <row r="416" spans="1:12">
      <c r="A416" s="115" t="s">
        <v>41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00"/>
    </row>
    <row r="417" spans="1:12">
      <c r="A417" s="108" t="s">
        <v>751</v>
      </c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6"/>
    </row>
    <row r="418" spans="1:12">
      <c r="A418" s="108" t="s">
        <v>749</v>
      </c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1:12" ht="15" customHeight="1">
      <c r="A419" s="119" t="s">
        <v>42</v>
      </c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1:12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1:12">
      <c r="A421" s="108" t="s">
        <v>43</v>
      </c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</row>
  </sheetData>
  <mergeCells count="52">
    <mergeCell ref="B260:C260"/>
    <mergeCell ref="B261:C261"/>
    <mergeCell ref="B265:C265"/>
    <mergeCell ref="B127:C127"/>
    <mergeCell ref="B133:C133"/>
    <mergeCell ref="B257:C257"/>
    <mergeCell ref="B161:C161"/>
    <mergeCell ref="B258:C258"/>
    <mergeCell ref="B189:C189"/>
    <mergeCell ref="B109:C109"/>
    <mergeCell ref="B110:C110"/>
    <mergeCell ref="B111:C111"/>
    <mergeCell ref="B122:C122"/>
    <mergeCell ref="B126:C126"/>
    <mergeCell ref="B26:C26"/>
    <mergeCell ref="B74:C74"/>
    <mergeCell ref="B79:C79"/>
    <mergeCell ref="B107:C107"/>
    <mergeCell ref="B108:C108"/>
    <mergeCell ref="B43:C43"/>
    <mergeCell ref="B42:C42"/>
    <mergeCell ref="B31:C31"/>
    <mergeCell ref="B35:C35"/>
    <mergeCell ref="L35:M35"/>
    <mergeCell ref="A418:K418"/>
    <mergeCell ref="A421:K421"/>
    <mergeCell ref="A1:K2"/>
    <mergeCell ref="A3:K4"/>
    <mergeCell ref="A5:K5"/>
    <mergeCell ref="A415:I415"/>
    <mergeCell ref="A416:J416"/>
    <mergeCell ref="A417:K417"/>
    <mergeCell ref="A9:I9"/>
    <mergeCell ref="A10:K10"/>
    <mergeCell ref="A6:K6"/>
    <mergeCell ref="A419:K420"/>
    <mergeCell ref="B24:C24"/>
    <mergeCell ref="B25:C25"/>
    <mergeCell ref="A7:K8"/>
    <mergeCell ref="B412:C412"/>
    <mergeCell ref="B387:C387"/>
    <mergeCell ref="B390:C390"/>
    <mergeCell ref="B392:C392"/>
    <mergeCell ref="B394:C394"/>
    <mergeCell ref="B334:C334"/>
    <mergeCell ref="B343:C343"/>
    <mergeCell ref="B350:C350"/>
    <mergeCell ref="B278:C278"/>
    <mergeCell ref="B346:C346"/>
    <mergeCell ref="B347:C347"/>
    <mergeCell ref="B349:C349"/>
    <mergeCell ref="B279:C279"/>
  </mergeCells>
  <printOptions horizontalCentered="1"/>
  <pageMargins left="0.70866141732283472" right="0.70866141732283472" top="1.6929133858267718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nayani.schwanz</dc:creator>
  <cp:lastModifiedBy>nayani.schwanz</cp:lastModifiedBy>
  <cp:lastPrinted>2020-07-08T14:06:33Z</cp:lastPrinted>
  <dcterms:created xsi:type="dcterms:W3CDTF">2017-03-02T19:27:03Z</dcterms:created>
  <dcterms:modified xsi:type="dcterms:W3CDTF">2020-07-08T14:34:45Z</dcterms:modified>
</cp:coreProperties>
</file>